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hamilton/Downloads/"/>
    </mc:Choice>
  </mc:AlternateContent>
  <xr:revisionPtr revIDLastSave="0" documentId="8_{FEA16888-FEA2-4049-99D4-14858C0DF165}" xr6:coauthVersionLast="47" xr6:coauthVersionMax="47" xr10:uidLastSave="{00000000-0000-0000-0000-000000000000}"/>
  <bookViews>
    <workbookView xWindow="0" yWindow="680" windowWidth="23140" windowHeight="15000" tabRatio="500" xr2:uid="{00000000-000D-0000-FFFF-FFFF00000000}"/>
  </bookViews>
  <sheets>
    <sheet name="🏠 Dashboard" sheetId="1" r:id="rId1"/>
    <sheet name="💰 Income" sheetId="2" r:id="rId2"/>
    <sheet name="📋 Budget" sheetId="3" r:id="rId3"/>
    <sheet name="💳 Debt" sheetId="4" r:id="rId4"/>
    <sheet name="🏦 Savings" sheetId="5" r:id="rId5"/>
    <sheet name="🚛 PCS-Transition" sheetId="6" r:id="rId6"/>
    <sheet name="📈 Net Worth" sheetId="7" r:id="rId7"/>
    <sheet name="🎖️ Retirement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8" l="1"/>
  <c r="B30" i="8"/>
  <c r="B31" i="8" s="1"/>
  <c r="D10" i="8"/>
  <c r="B10" i="8"/>
  <c r="D11" i="8" s="1"/>
  <c r="B48" i="7"/>
  <c r="B35" i="7"/>
  <c r="B37" i="7" s="1"/>
  <c r="B50" i="7" s="1"/>
  <c r="C4" i="7" s="1"/>
  <c r="E13" i="1" s="1"/>
  <c r="B27" i="7"/>
  <c r="B20" i="7"/>
  <c r="B11" i="7"/>
  <c r="C42" i="6"/>
  <c r="B42" i="6"/>
  <c r="C28" i="6"/>
  <c r="B28" i="6"/>
  <c r="C12" i="6"/>
  <c r="B12" i="6"/>
  <c r="D26" i="5"/>
  <c r="C26" i="5"/>
  <c r="B26" i="5"/>
  <c r="B17" i="4"/>
  <c r="F16" i="4"/>
  <c r="F15" i="4"/>
  <c r="F14" i="4"/>
  <c r="F13" i="4"/>
  <c r="F12" i="4"/>
  <c r="F11" i="4"/>
  <c r="F10" i="4"/>
  <c r="F9" i="4"/>
  <c r="F8" i="4"/>
  <c r="F7" i="4"/>
  <c r="C4" i="4"/>
  <c r="C78" i="3"/>
  <c r="B78" i="3"/>
  <c r="D78" i="3" s="1"/>
  <c r="D77" i="3"/>
  <c r="D76" i="3"/>
  <c r="D75" i="3"/>
  <c r="D74" i="3"/>
  <c r="D73" i="3"/>
  <c r="D70" i="3"/>
  <c r="C70" i="3"/>
  <c r="B70" i="3"/>
  <c r="D69" i="3"/>
  <c r="D68" i="3"/>
  <c r="D67" i="3"/>
  <c r="D66" i="3"/>
  <c r="C63" i="3"/>
  <c r="B63" i="3"/>
  <c r="D63" i="3" s="1"/>
  <c r="D62" i="3"/>
  <c r="D61" i="3"/>
  <c r="D60" i="3"/>
  <c r="D59" i="3"/>
  <c r="D58" i="3"/>
  <c r="C55" i="3"/>
  <c r="B55" i="3"/>
  <c r="D55" i="3" s="1"/>
  <c r="D54" i="3"/>
  <c r="D53" i="3"/>
  <c r="D52" i="3"/>
  <c r="D51" i="3"/>
  <c r="D50" i="3"/>
  <c r="D49" i="3"/>
  <c r="D48" i="3"/>
  <c r="D47" i="3"/>
  <c r="D46" i="3"/>
  <c r="C43" i="3"/>
  <c r="B43" i="3"/>
  <c r="D43" i="3" s="1"/>
  <c r="D42" i="3"/>
  <c r="D41" i="3"/>
  <c r="D40" i="3"/>
  <c r="D39" i="3"/>
  <c r="D38" i="3"/>
  <c r="C35" i="3"/>
  <c r="B35" i="3"/>
  <c r="D35" i="3" s="1"/>
  <c r="D34" i="3"/>
  <c r="D33" i="3"/>
  <c r="D32" i="3"/>
  <c r="D31" i="3"/>
  <c r="C28" i="3"/>
  <c r="B28" i="3"/>
  <c r="D28" i="3" s="1"/>
  <c r="D27" i="3"/>
  <c r="D26" i="3"/>
  <c r="D25" i="3"/>
  <c r="D24" i="3"/>
  <c r="D23" i="3"/>
  <c r="D22" i="3"/>
  <c r="D21" i="3"/>
  <c r="C18" i="3"/>
  <c r="C80" i="3" s="1"/>
  <c r="C81" i="3" s="1"/>
  <c r="B18" i="3"/>
  <c r="B80" i="3" s="1"/>
  <c r="B81" i="3" s="1"/>
  <c r="D17" i="3"/>
  <c r="D16" i="3"/>
  <c r="D15" i="3"/>
  <c r="D14" i="3"/>
  <c r="D13" i="3"/>
  <c r="D12" i="3"/>
  <c r="D11" i="3"/>
  <c r="D10" i="3"/>
  <c r="D9" i="3"/>
  <c r="D8" i="3"/>
  <c r="B39" i="2"/>
  <c r="C39" i="2" s="1"/>
  <c r="C37" i="2"/>
  <c r="B37" i="2"/>
  <c r="C36" i="2"/>
  <c r="C35" i="2"/>
  <c r="C34" i="2"/>
  <c r="C33" i="2"/>
  <c r="C32" i="2"/>
  <c r="B28" i="2"/>
  <c r="C28" i="2" s="1"/>
  <c r="C27" i="2"/>
  <c r="C26" i="2"/>
  <c r="C25" i="2"/>
  <c r="C24" i="2"/>
  <c r="C23" i="2"/>
  <c r="C22" i="2"/>
  <c r="C21" i="2"/>
  <c r="B18" i="2"/>
  <c r="C18" i="2" s="1"/>
  <c r="C17" i="2"/>
  <c r="C16" i="2"/>
  <c r="C15" i="2"/>
  <c r="C14" i="2"/>
  <c r="C13" i="2"/>
  <c r="C12" i="2"/>
  <c r="C11" i="2"/>
  <c r="C10" i="2"/>
  <c r="C9" i="2"/>
  <c r="C8" i="2"/>
  <c r="C7" i="2"/>
  <c r="C4" i="2"/>
  <c r="A13" i="1" s="1"/>
  <c r="F13" i="1"/>
  <c r="D35" i="8" l="1"/>
  <c r="B35" i="8"/>
  <c r="B5" i="3"/>
  <c r="B11" i="8"/>
  <c r="D18" i="3"/>
  <c r="D13" i="1"/>
  <c r="C5" i="3"/>
  <c r="C13" i="1" s="1"/>
  <c r="D12" i="8" l="1"/>
  <c r="B12" i="8"/>
  <c r="D15" i="8"/>
  <c r="B15" i="8"/>
  <c r="B36" i="8" s="1"/>
  <c r="B7" i="5"/>
  <c r="B9" i="5" s="1"/>
  <c r="B12" i="5" s="1"/>
  <c r="B13" i="1"/>
  <c r="B24" i="8"/>
  <c r="B25" i="8"/>
</calcChain>
</file>

<file path=xl/sharedStrings.xml><?xml version="1.0" encoding="utf-8"?>
<sst xmlns="http://schemas.openxmlformats.org/spreadsheetml/2006/main" count="400" uniqueCount="382">
  <si>
    <t xml:space="preserve">  🔵 BLUE CELLS = YOUR INPUTS (type here)   |   ⬛ GRAY = Formulas — do not edit   |   🟢 GREEN = Pulled from another tab</t>
  </si>
  <si>
    <t>YOUR PROFILE</t>
  </si>
  <si>
    <t>Name / Service Member:</t>
  </si>
  <si>
    <t>Enter your name</t>
  </si>
  <si>
    <t>Branch:</t>
  </si>
  <si>
    <t>e.g. Air Force</t>
  </si>
  <si>
    <t>Rank / Grade:</t>
  </si>
  <si>
    <t>e.g. E-5 / O-3</t>
  </si>
  <si>
    <t>Plan Month:</t>
  </si>
  <si>
    <t>e.g. June 2026</t>
  </si>
  <si>
    <t>FINANCIAL SNAPSHOT  (auto-calculated from your tabs)</t>
  </si>
  <si>
    <t>Monthly Income</t>
  </si>
  <si>
    <t>Monthly Expenses</t>
  </si>
  <si>
    <t>Monthly Surplus</t>
  </si>
  <si>
    <t>Savings Goal %</t>
  </si>
  <si>
    <t>Net Worth</t>
  </si>
  <si>
    <t>Debt Balance</t>
  </si>
  <si>
    <t>WORKBOOK NAVIGATOR</t>
  </si>
  <si>
    <t>💰 Income</t>
  </si>
  <si>
    <t>Enter take-home pay, military allowances, TSP deductions, and taxes</t>
  </si>
  <si>
    <t>📋 Budget</t>
  </si>
  <si>
    <t>Monthly spending plan — budgeted vs. actual across all categories</t>
  </si>
  <si>
    <t>💳 Debt</t>
  </si>
  <si>
    <t>Track all loans and credit cards with payoff timelines</t>
  </si>
  <si>
    <t>🏦 Savings</t>
  </si>
  <si>
    <t>Emergency fund, short-term goals, and long-term targets</t>
  </si>
  <si>
    <t>🚛 PCS-Transition</t>
  </si>
  <si>
    <t>Move cost estimator + separation / transition cost tracker</t>
  </si>
  <si>
    <t>📈 Net Worth</t>
  </si>
  <si>
    <t>Total assets minus liabilities — your true wealth number</t>
  </si>
  <si>
    <t>🎖️ Retirement</t>
  </si>
  <si>
    <t>High-3 / BRS pension preview, TSP projection, and FIRE calculator</t>
  </si>
  <si>
    <t xml:space="preserve">  ⚠️  Start on the 💰 Income tab, then work left to right. Blue cells are yours to fill in. Do not type in gray cells.</t>
  </si>
  <si>
    <t>💰  INCOME — Monthly Compensation Summary</t>
  </si>
  <si>
    <t>Enter each income source  ·  Blue = your input  ·  Gray = formula</t>
  </si>
  <si>
    <t>Pay Component / Source</t>
  </si>
  <si>
    <t>Monthly ($)</t>
  </si>
  <si>
    <t>Annual ($)</t>
  </si>
  <si>
    <t>Notes / Source</t>
  </si>
  <si>
    <t>MILITARY / PRIMARY INCOME</t>
  </si>
  <si>
    <t>Base Pay</t>
  </si>
  <si>
    <t>From your LES Block 3</t>
  </si>
  <si>
    <t>BAH (Housing Allowance)</t>
  </si>
  <si>
    <t>Based on zip code + dependent status</t>
  </si>
  <si>
    <t>BAS (Subsistence Allowance)</t>
  </si>
  <si>
    <t>O or E rate — fixed monthly amount</t>
  </si>
  <si>
    <t>Flight / Aviation Pay</t>
  </si>
  <si>
    <t>If applicable — from LES</t>
  </si>
  <si>
    <t>Special Duty Pay</t>
  </si>
  <si>
    <t>Drill Sgt, Recruiter, SERE, etc.</t>
  </si>
  <si>
    <t>Hazardous Duty Pay</t>
  </si>
  <si>
    <t>Combat zone, HALO, dive, etc.</t>
  </si>
  <si>
    <t>Sea / Submarine Pay</t>
  </si>
  <si>
    <t>Navy / USCG surface or sub</t>
  </si>
  <si>
    <t>Foreign Language Pay (FLPP)</t>
  </si>
  <si>
    <t>If receiving FLPP</t>
  </si>
  <si>
    <t>Civilian / Part-Time Income</t>
  </si>
  <si>
    <t>Side income, civilian job, spouse income</t>
  </si>
  <si>
    <t>Other Income 1</t>
  </si>
  <si>
    <t>Other Income 2</t>
  </si>
  <si>
    <t>GROSS MONTHLY INCOME</t>
  </si>
  <si>
    <t>PRE-TAX DEDUCTIONS</t>
  </si>
  <si>
    <t>TSP Contribution (Traditional)</t>
  </si>
  <si>
    <t>Reduces taxable income — enter monthly amount</t>
  </si>
  <si>
    <t>TSP Roth Contribution</t>
  </si>
  <si>
    <t>After-tax — does not reduce taxable income</t>
  </si>
  <si>
    <t>TSP Catch-Up (age 50+)</t>
  </si>
  <si>
    <t>Additional $7,500/yr allowed</t>
  </si>
  <si>
    <t>SGLI Life Insurance Premium</t>
  </si>
  <si>
    <t>~$29/mo for $400k coverage</t>
  </si>
  <si>
    <t>TRICARE Dental Premium</t>
  </si>
  <si>
    <t>From LES if enrolled</t>
  </si>
  <si>
    <t>Charity / CFC Allotment</t>
  </si>
  <si>
    <t>Combined Federal Campaign</t>
  </si>
  <si>
    <t>Other Deduction</t>
  </si>
  <si>
    <t>TOTAL DEDUCTIONS</t>
  </si>
  <si>
    <t>TAXES (enter from LES or estimate)</t>
  </si>
  <si>
    <t xml:space="preserve">  ⚠️  Enter what's withheld from your LES each month. If unsure, use Block 28 (Fed Tax) and Block 30 (State Tax).</t>
  </si>
  <si>
    <t>Federal Income Tax</t>
  </si>
  <si>
    <t>LES Block 28 — or estimate</t>
  </si>
  <si>
    <t>State Income Tax</t>
  </si>
  <si>
    <t>Enter 0 if stationed in a no-tax state</t>
  </si>
  <si>
    <t>Social Security Tax (OASDI)</t>
  </si>
  <si>
    <t>6.2% of base pay if BRS member — else 0</t>
  </si>
  <si>
    <t>Medicare Tax</t>
  </si>
  <si>
    <t>1.45% of base pay</t>
  </si>
  <si>
    <t>Other Withholding</t>
  </si>
  <si>
    <t>TOTAL TAXES</t>
  </si>
  <si>
    <t>✅  NET MONTHLY TAKE-HOME PAY</t>
  </si>
  <si>
    <t xml:space="preserve">  ⚠️  This number flows to the Dashboard Snapshot and Budget tab automatically. Do not edit gray cells.</t>
  </si>
  <si>
    <t>📋  MONTHLY BUDGET PLANNER</t>
  </si>
  <si>
    <t>Budget vs. Actual — Blue cells = your inputs  ·  Gray = formula</t>
  </si>
  <si>
    <t>MONTHLY TAKE-HOME (from Income tab):</t>
  </si>
  <si>
    <t>Category / Item</t>
  </si>
  <si>
    <t>Budgeted ($)</t>
  </si>
  <si>
    <t>Actual ($)</t>
  </si>
  <si>
    <t>Difference</t>
  </si>
  <si>
    <t>Notes</t>
  </si>
  <si>
    <t>HOUSING</t>
  </si>
  <si>
    <t xml:space="preserve">  Rent / Mortgage</t>
  </si>
  <si>
    <t>Enter monthly rent or mortgage payment</t>
  </si>
  <si>
    <t xml:space="preserve">  Renter's / Homeowner's Insurance</t>
  </si>
  <si>
    <t xml:space="preserve">  HOA Fees</t>
  </si>
  <si>
    <t>If applicable</t>
  </si>
  <si>
    <t xml:space="preserve">  Utilities — Electric</t>
  </si>
  <si>
    <t xml:space="preserve">  Utilities — Gas / Heat</t>
  </si>
  <si>
    <t xml:space="preserve">  Utilities — Water / Sewer</t>
  </si>
  <si>
    <t xml:space="preserve">  Internet</t>
  </si>
  <si>
    <t xml:space="preserve">  Phone / Cell</t>
  </si>
  <si>
    <t xml:space="preserve">  Cable / Streaming Services</t>
  </si>
  <si>
    <t>Netflix, Hulu, etc.</t>
  </si>
  <si>
    <t xml:space="preserve">  Home Maintenance / Repairs</t>
  </si>
  <si>
    <t xml:space="preserve">  Subtotal — HOUSING</t>
  </si>
  <si>
    <t>TRANSPORTATION</t>
  </si>
  <si>
    <t xml:space="preserve">  Car Payment 1</t>
  </si>
  <si>
    <t xml:space="preserve">  Car Payment 2</t>
  </si>
  <si>
    <t xml:space="preserve">  Auto Insurance</t>
  </si>
  <si>
    <t xml:space="preserve">  Gas / Fuel</t>
  </si>
  <si>
    <t xml:space="preserve">  Tolls / Parking</t>
  </si>
  <si>
    <t xml:space="preserve">  Vehicle Maintenance</t>
  </si>
  <si>
    <t>Oil changes, tires, etc.</t>
  </si>
  <si>
    <t xml:space="preserve">  Rideshare (Uber / Lyft)</t>
  </si>
  <si>
    <t xml:space="preserve">  Subtotal — TRANSPORTATION</t>
  </si>
  <si>
    <t>FOOD</t>
  </si>
  <si>
    <t xml:space="preserve">  Groceries</t>
  </si>
  <si>
    <t xml:space="preserve">  Dining Out / Restaurants</t>
  </si>
  <si>
    <t xml:space="preserve">  Coffee / Snacks</t>
  </si>
  <si>
    <t xml:space="preserve">  Work / Base Meals / Vending</t>
  </si>
  <si>
    <t xml:space="preserve">  Subtotal — FOOD</t>
  </si>
  <si>
    <t>HEALTH &amp; FITNESS</t>
  </si>
  <si>
    <t xml:space="preserve">  TRICARE Copays / Prescriptions</t>
  </si>
  <si>
    <t>Out-of-pocket costs</t>
  </si>
  <si>
    <t xml:space="preserve">  Gym / Fitness Membership</t>
  </si>
  <si>
    <t xml:space="preserve">  Dental Out-of-Pocket</t>
  </si>
  <si>
    <t xml:space="preserve">  Vision / Glasses / Contacts</t>
  </si>
  <si>
    <t xml:space="preserve">  Supplements / Nutrition</t>
  </si>
  <si>
    <t xml:space="preserve">  Subtotal — HEALTH &amp; FITNESS</t>
  </si>
  <si>
    <t>PERSONAL &amp; FAMILY</t>
  </si>
  <si>
    <t xml:space="preserve">  Childcare / Daycare</t>
  </si>
  <si>
    <t xml:space="preserve">  School / Tuition / Books</t>
  </si>
  <si>
    <t xml:space="preserve">  Clothing / Uniforms</t>
  </si>
  <si>
    <t xml:space="preserve">  Haircuts / Grooming</t>
  </si>
  <si>
    <t xml:space="preserve">  Personal Care / Toiletries</t>
  </si>
  <si>
    <t xml:space="preserve">  Pets</t>
  </si>
  <si>
    <t xml:space="preserve">  Entertainment / Hobbies</t>
  </si>
  <si>
    <t xml:space="preserve">  Subscriptions (Amazon, etc.)</t>
  </si>
  <si>
    <t xml:space="preserve">  Gifts / Holidays</t>
  </si>
  <si>
    <t xml:space="preserve">  Subtotal — PERSONAL &amp; FAMILY</t>
  </si>
  <si>
    <t>SAVINGS &amp; INVESTING</t>
  </si>
  <si>
    <t xml:space="preserve">  Emergency Fund Contribution</t>
  </si>
  <si>
    <t>Aim for 3–6 months of expenses</t>
  </si>
  <si>
    <t xml:space="preserve">  TSP / 401k (above paycheck deduction)</t>
  </si>
  <si>
    <t>Additional contributions</t>
  </si>
  <si>
    <t xml:space="preserve">  Roth IRA / Brokerage</t>
  </si>
  <si>
    <t xml:space="preserve">  Short-Term Savings Goal</t>
  </si>
  <si>
    <t>See 🏦 Savings tab</t>
  </si>
  <si>
    <t xml:space="preserve">  Other Savings</t>
  </si>
  <si>
    <t xml:space="preserve">  Subtotal — SAVINGS &amp; INVESTING</t>
  </si>
  <si>
    <t>DEBT PAYMENTS</t>
  </si>
  <si>
    <t xml:space="preserve">  Student Loan</t>
  </si>
  <si>
    <t>See 💳 Debt tab for full tracker</t>
  </si>
  <si>
    <t xml:space="preserve">  Credit Card Minimums</t>
  </si>
  <si>
    <t xml:space="preserve">  Personal Loan</t>
  </si>
  <si>
    <t xml:space="preserve">  Other Debt</t>
  </si>
  <si>
    <t xml:space="preserve">  Subtotal — DEBT PAYMENTS</t>
  </si>
  <si>
    <t>MISCELLANEOUS</t>
  </si>
  <si>
    <t xml:space="preserve">  Travel / Vacation Fund</t>
  </si>
  <si>
    <t xml:space="preserve">  Charitable Giving</t>
  </si>
  <si>
    <t xml:space="preserve">  Military / Professional Dues</t>
  </si>
  <si>
    <t>Association fees, etc.</t>
  </si>
  <si>
    <t xml:space="preserve">  Other 1</t>
  </si>
  <si>
    <t xml:space="preserve">  Other 2</t>
  </si>
  <si>
    <t xml:space="preserve">  Subtotal — MISCELLANEOUS</t>
  </si>
  <si>
    <t>TOTAL MONTHLY EXPENSES</t>
  </si>
  <si>
    <t>MONTHLY SURPLUS / (DEFICIT)</t>
  </si>
  <si>
    <t>← Positive = you have money left. Negative = overspending.</t>
  </si>
  <si>
    <t>💳  DEBT TRACKER — Payoff Command Center</t>
  </si>
  <si>
    <t>Enter each debt below  ·  Blue = your inputs  ·  Gray = calculated</t>
  </si>
  <si>
    <t>Debt Name</t>
  </si>
  <si>
    <t>Balance Owed ($)</t>
  </si>
  <si>
    <t>Interest Rate (%)</t>
  </si>
  <si>
    <t>Min. Payment ($)</t>
  </si>
  <si>
    <t>Monthly Extra ($)</t>
  </si>
  <si>
    <t>Est. Months to Payoff</t>
  </si>
  <si>
    <t>Notes / Lender</t>
  </si>
  <si>
    <t xml:space="preserve">  ⚠️  Enter your balance, rate, and minimum payment. Add extra payment in col E to see how much faster you'll pay it off.</t>
  </si>
  <si>
    <t>Student Loan</t>
  </si>
  <si>
    <t>Car Loan 1</t>
  </si>
  <si>
    <t>Car Loan 2</t>
  </si>
  <si>
    <t>Credit Card 1</t>
  </si>
  <si>
    <t>Credit Card 2</t>
  </si>
  <si>
    <t>Credit Card 3</t>
  </si>
  <si>
    <t>Personal Loan</t>
  </si>
  <si>
    <t>Medical Debt</t>
  </si>
  <si>
    <t>Other Debt 1</t>
  </si>
  <si>
    <t>Other Debt 2</t>
  </si>
  <si>
    <t>TOTAL DEBT BALANCE</t>
  </si>
  <si>
    <t xml:space="preserve">  💡 SCRA TIP: Active duty members can request a 6% interest rate cap on pre-service debts. Contact your lender and JAG office.</t>
  </si>
  <si>
    <t>🏦  SAVINGS &amp; GOALS PLANNER</t>
  </si>
  <si>
    <t>Emergency fund + short &amp; long-term targets  ·  Blue = your inputs</t>
  </si>
  <si>
    <t>EMERGENCY FUND</t>
  </si>
  <si>
    <t xml:space="preserve">  ⚠️  Target: 3–6 months of monthly expenses. Enter what you currently have saved and your monthly contribution.</t>
  </si>
  <si>
    <t>Monthly Expenses (auto)</t>
  </si>
  <si>
    <t>Pulled from Budget tab</t>
  </si>
  <si>
    <t>Target Months of Coverage</t>
  </si>
  <si>
    <t>Enter 3, 4, 5, or 6 — recommendation: 6 for military</t>
  </si>
  <si>
    <t>Emergency Fund TARGET ($)</t>
  </si>
  <si>
    <t>Calculated: expenses × months</t>
  </si>
  <si>
    <t>Current Emergency Fund Balance ($)</t>
  </si>
  <si>
    <t>Enter your current savings account balance</t>
  </si>
  <si>
    <t>Monthly Contribution ($)</t>
  </si>
  <si>
    <t>How much you add each month</t>
  </si>
  <si>
    <t>Months to Goal</t>
  </si>
  <si>
    <t>Calculates automatically</t>
  </si>
  <si>
    <t>SAVINGS GOALS TRACKER</t>
  </si>
  <si>
    <t xml:space="preserve">  ⚠️  List each savings goal. Enter current balance and monthly contribution to see estimated completion timeline.</t>
  </si>
  <si>
    <t>Goal Name</t>
  </si>
  <si>
    <t>Current Balance ($)</t>
  </si>
  <si>
    <t>Target Amount ($)</t>
  </si>
  <si>
    <t>Vacation / PCS Fund</t>
  </si>
  <si>
    <t>New Vehicle Down Payment</t>
  </si>
  <si>
    <t>Home Down Payment</t>
  </si>
  <si>
    <t>Investment Account</t>
  </si>
  <si>
    <t>Education / GI Bill Gap</t>
  </si>
  <si>
    <t>Wedding / Family Event</t>
  </si>
  <si>
    <t>Other Goal 1</t>
  </si>
  <si>
    <t>Other Goal 2</t>
  </si>
  <si>
    <t>TOTAL SAVINGS GOALS</t>
  </si>
  <si>
    <t>🚛  PCS / TRANSITION COST PLANNER</t>
  </si>
  <si>
    <t>Track move costs and separation expenses  ·  Blue = your inputs</t>
  </si>
  <si>
    <t>Cost Item</t>
  </si>
  <si>
    <t>Estimated ($)</t>
  </si>
  <si>
    <t>PCS MOVE COSTS (Government-Funded)</t>
  </si>
  <si>
    <t xml:space="preserve">  DLA (Dislocation Allowance)</t>
  </si>
  <si>
    <t>Check MyPay / finance office for your rate</t>
  </si>
  <si>
    <t xml:space="preserve">  TLE (Temporary Lodging Expense)</t>
  </si>
  <si>
    <t>Up to 10 days — claim through finance</t>
  </si>
  <si>
    <t xml:space="preserve">  MALT (Mileage Reimbursement)</t>
  </si>
  <si>
    <t>MALT rate × miles driven</t>
  </si>
  <si>
    <t xml:space="preserve">  Per Diem (travel days)</t>
  </si>
  <si>
    <t>Per diem rate × days in transit</t>
  </si>
  <si>
    <t xml:space="preserve">  PPM / DITY Move Incentive</t>
  </si>
  <si>
    <t>If moving yourself — 95% of GTC rate</t>
  </si>
  <si>
    <t xml:space="preserve">  Subtotal — PCS MOVE COSTS</t>
  </si>
  <si>
    <t>OUT-OF-POCKET MOVE EXPENSES</t>
  </si>
  <si>
    <t xml:space="preserve">  Security Deposit (new place)</t>
  </si>
  <si>
    <t>Typically 1–2 months rent</t>
  </si>
  <si>
    <t xml:space="preserve">  First / Last Month's Rent</t>
  </si>
  <si>
    <t xml:space="preserve">  Moving Truck / POD Rental</t>
  </si>
  <si>
    <t xml:space="preserve">  Packing Supplies / Materials</t>
  </si>
  <si>
    <t xml:space="preserve">  Storage Unit (if needed)</t>
  </si>
  <si>
    <t xml:space="preserve">  Pet Transport / Boarding</t>
  </si>
  <si>
    <t xml:space="preserve">  Vehicle Shipping</t>
  </si>
  <si>
    <t xml:space="preserve">  Hotel / Temporary Housing</t>
  </si>
  <si>
    <t>Excess beyond TLE</t>
  </si>
  <si>
    <t xml:space="preserve">  Meals in Transit</t>
  </si>
  <si>
    <t>Excess beyond per diem</t>
  </si>
  <si>
    <t xml:space="preserve">  Utility Setup / Deposits</t>
  </si>
  <si>
    <t>Electric, gas, internet</t>
  </si>
  <si>
    <t xml:space="preserve">  New Household Items</t>
  </si>
  <si>
    <t>Curtains, furniture, etc.</t>
  </si>
  <si>
    <t xml:space="preserve">  Kids School / Activity Fees</t>
  </si>
  <si>
    <t>Registration, uniforms, etc.</t>
  </si>
  <si>
    <t xml:space="preserve">  Other Out-of-Pocket</t>
  </si>
  <si>
    <t xml:space="preserve">  Subtotal — OUT-OF-POCKET MOVE EXPENSES</t>
  </si>
  <si>
    <t>SEPARATION / TRANSITION COSTS</t>
  </si>
  <si>
    <t xml:space="preserve">  Terminal Leave Pay</t>
  </si>
  <si>
    <t>Enter as positive — income you'll receive</t>
  </si>
  <si>
    <t xml:space="preserve">  Severance / VSP / SSB</t>
  </si>
  <si>
    <t xml:space="preserve">  PDRL / Disability Backpay</t>
  </si>
  <si>
    <t xml:space="preserve">  TAP Class / Registration</t>
  </si>
  <si>
    <t xml:space="preserve">  Resume / LinkedIn / Coaching</t>
  </si>
  <si>
    <t xml:space="preserve">  Civilian Clothing / Business Attire</t>
  </si>
  <si>
    <t xml:space="preserve">  Certification / License Fees</t>
  </si>
  <si>
    <t>Civilian credential costs</t>
  </si>
  <si>
    <t xml:space="preserve">  Health Insurance Gap (COBRA / Marketplace)</t>
  </si>
  <si>
    <t>After TRICARE ends</t>
  </si>
  <si>
    <t xml:space="preserve">  Job Search / Interview Travel</t>
  </si>
  <si>
    <t xml:space="preserve">  Relocation to Civilian Job</t>
  </si>
  <si>
    <t>If not covered by employer</t>
  </si>
  <si>
    <t xml:space="preserve">  Other Transition Cost</t>
  </si>
  <si>
    <t xml:space="preserve">  Subtotal — SEPARATION / TRANSITION COSTS</t>
  </si>
  <si>
    <t>📈  NET WORTH SNAPSHOT</t>
  </si>
  <si>
    <t>Assets minus liabilities = your true wealth number  ·  Update quarterly</t>
  </si>
  <si>
    <t>LIQUID ASSETS (Cash &amp; Savings)</t>
  </si>
  <si>
    <t>Checking Account(s)</t>
  </si>
  <si>
    <t>Combined balance</t>
  </si>
  <si>
    <t>Savings Account(s)</t>
  </si>
  <si>
    <t>All savings accounts</t>
  </si>
  <si>
    <t>Emergency Fund</t>
  </si>
  <si>
    <t>Should match 🏦 Savings tab</t>
  </si>
  <si>
    <t>Cash on Hand</t>
  </si>
  <si>
    <t>Other Liquid</t>
  </si>
  <si>
    <t xml:space="preserve">  Subtotal</t>
  </si>
  <si>
    <t>INVESTMENT ASSETS</t>
  </si>
  <si>
    <t>TSP Balance</t>
  </si>
  <si>
    <t>From tsp.gov account</t>
  </si>
  <si>
    <t>Roth IRA</t>
  </si>
  <si>
    <t>Fidelity, Vanguard, etc.</t>
  </si>
  <si>
    <t>Traditional IRA / 401k</t>
  </si>
  <si>
    <t>From previous employer</t>
  </si>
  <si>
    <t>Brokerage Account</t>
  </si>
  <si>
    <t>Taxable investment account</t>
  </si>
  <si>
    <t>Crypto / Digital Assets</t>
  </si>
  <si>
    <t>Current market value</t>
  </si>
  <si>
    <t>Other Investment</t>
  </si>
  <si>
    <t>REAL ESTATE</t>
  </si>
  <si>
    <t>Primary Home Market Value</t>
  </si>
  <si>
    <t>Estimated current value</t>
  </si>
  <si>
    <t>Rental Property 1 Value</t>
  </si>
  <si>
    <t>Rental Property 2 Value</t>
  </si>
  <si>
    <t>Other Real Estate</t>
  </si>
  <si>
    <t>OTHER ASSETS</t>
  </si>
  <si>
    <t>Vehicle 1 (Current Value)</t>
  </si>
  <si>
    <t>KBB or similar estimate</t>
  </si>
  <si>
    <t>Vehicle 2 (Current Value)</t>
  </si>
  <si>
    <t>Business Interest / Equity</t>
  </si>
  <si>
    <t>Collectibles / Valuables</t>
  </si>
  <si>
    <t>Conservative estimate</t>
  </si>
  <si>
    <t>Other Asset</t>
  </si>
  <si>
    <t>TOTAL ASSETS</t>
  </si>
  <si>
    <t>LIABILITIES</t>
  </si>
  <si>
    <t>Mortgage Balance 1</t>
  </si>
  <si>
    <t>Current payoff balance</t>
  </si>
  <si>
    <t>Mortgage Balance 2</t>
  </si>
  <si>
    <t>Student Loans</t>
  </si>
  <si>
    <t>From 💳 Debt tab</t>
  </si>
  <si>
    <t>Car Loan(s)</t>
  </si>
  <si>
    <t>Credit Card Balances</t>
  </si>
  <si>
    <t>Total across all cards</t>
  </si>
  <si>
    <t>Personal Loans</t>
  </si>
  <si>
    <t>Other Liability</t>
  </si>
  <si>
    <t>TOTAL LIABILITIES</t>
  </si>
  <si>
    <t>✅  NET WORTH  (Assets − Liabilities)</t>
  </si>
  <si>
    <t>🎖️  RETIREMENT &amp; FIRE PLANNER</t>
  </si>
  <si>
    <t>High-3 pension preview + TSP projection + FIRE calculator  ·  Blue = your inputs</t>
  </si>
  <si>
    <t>HIGH-3 PENSION CALCULATOR (Active Duty)</t>
  </si>
  <si>
    <t xml:space="preserve">  ⚠️  High-3 uses the average of your highest 3 years of base pay × multiplier. BRS members also receive TSP matching.</t>
  </si>
  <si>
    <t>Current Retirement System</t>
  </si>
  <si>
    <t>Enter: High-3  OR  BRS</t>
  </si>
  <si>
    <t>Years of Service (YOS) at Retirement</t>
  </si>
  <si>
    <t>E.g. 20, 22, 24</t>
  </si>
  <si>
    <t>Avg. Highest 3 Years Base Pay ($/mo)</t>
  </si>
  <si>
    <t>From LES / MyPay history</t>
  </si>
  <si>
    <t>Retirement Multiplier (2.5% per year)</t>
  </si>
  <si>
    <t>Estimated Monthly Pension (gross)</t>
  </si>
  <si>
    <t>Estimated Annual Pension (gross)</t>
  </si>
  <si>
    <t>SBP Election (Survivor Benefit Plan)?</t>
  </si>
  <si>
    <t>Enter: Yes or No</t>
  </si>
  <si>
    <t>SBP Premium (if Yes)</t>
  </si>
  <si>
    <t>~6.5% of base amount — enter monthly cost</t>
  </si>
  <si>
    <t>Net Monthly Pension After SBP</t>
  </si>
  <si>
    <t>TSP / INVESTMENT PROJECTION</t>
  </si>
  <si>
    <t xml:space="preserve">  ⚠️  Estimate future TSP value based on current balance, monthly contribution, and assumed annual return.</t>
  </si>
  <si>
    <t>Current TSP / Investment Balance ($)</t>
  </si>
  <si>
    <t>From tsp.gov or Roth IRA</t>
  </si>
  <si>
    <t>Your paycheck contribution</t>
  </si>
  <si>
    <t>Employer Match (BRS: up to 5% of base pay)</t>
  </si>
  <si>
    <t>Enter 0 if High-3</t>
  </si>
  <si>
    <t>Assumed Annual Return (%)</t>
  </si>
  <si>
    <t>Historical avg: 7% (C Fund), enter as decimal e.g. 0.07</t>
  </si>
  <si>
    <t>Years Until Target Retirement</t>
  </si>
  <si>
    <t>Projected Balance at Retirement</t>
  </si>
  <si>
    <t>Projected using FV(rate, nper, pmt, pv)</t>
  </si>
  <si>
    <t>Monthly Drawdown at 4% Rule</t>
  </si>
  <si>
    <t>4% Rule: annual withdrawal = 4% of balance / 12</t>
  </si>
  <si>
    <t>FIRE CALCULATOR (Financial Independence)</t>
  </si>
  <si>
    <t xml:space="preserve">  ⚠️  FIRE = Financial Independence / Retire Early. Enter your target monthly expenses and savings rate to see your timeline.</t>
  </si>
  <si>
    <t>Target Monthly Expenses in Retirement ($)</t>
  </si>
  <si>
    <t>What you need monthly to live on</t>
  </si>
  <si>
    <t>Target Annual Expenses ($)</t>
  </si>
  <si>
    <t>FIRE Number (25× annual expenses)</t>
  </si>
  <si>
    <t>25x your annual expenses (4% safe withdrawal rule)</t>
  </si>
  <si>
    <t>Current Net Worth / Investable Assets ($)</t>
  </si>
  <si>
    <t>From 📈 Net Worth tab or enter directly</t>
  </si>
  <si>
    <t>Monthly Savings / Investment Rate ($)</t>
  </si>
  <si>
    <t>Total you invest each month</t>
  </si>
  <si>
    <t>Enter as decimal e.g. 0.07</t>
  </si>
  <si>
    <t>Estimated Years to FIRE</t>
  </si>
  <si>
    <t>COMBINED MONTHLY RETIREMENT INCOME (Pension + TSP 4% + Other)</t>
  </si>
  <si>
    <t>Financial Planning Kit  ·  nextmissionsupply.com</t>
  </si>
  <si>
    <t>MISSION READY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</si>
</sst>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5" formatCode="0.0%"/>
    <numFmt numFmtId="166" formatCode="\$#,##0.00"/>
    <numFmt numFmtId="167" formatCode="0.0"/>
  </numFmts>
  <fonts count="26" x14ac:knownFonts="1">
    <font>
      <sz val="11"/>
      <color theme="1"/>
      <name val="Calibri"/>
      <family val="2"/>
      <charset val="1"/>
    </font>
    <font>
      <b/>
      <sz val="16"/>
      <color rgb="FFC8973A"/>
      <name val="Calibri"/>
      <family val="2"/>
    </font>
    <font>
      <sz val="9"/>
      <color rgb="FFAAAAAA"/>
      <name val="Calibri"/>
      <family val="2"/>
    </font>
    <font>
      <b/>
      <sz val="9"/>
      <color rgb="FF333333"/>
      <name val="Calibri"/>
      <family val="2"/>
    </font>
    <font>
      <b/>
      <sz val="10"/>
      <color rgb="FFFFFFFF"/>
      <name val="Calibri"/>
      <family val="2"/>
    </font>
    <font>
      <b/>
      <sz val="10"/>
      <color rgb="FF1C2B3A"/>
      <name val="Calibri"/>
      <family val="2"/>
    </font>
    <font>
      <i/>
      <sz val="10"/>
      <color rgb="FF1E40AF"/>
      <name val="Calibri"/>
      <family val="2"/>
    </font>
    <font>
      <b/>
      <sz val="9"/>
      <color rgb="FFFFFFFF"/>
      <name val="Calibri"/>
      <family val="2"/>
    </font>
    <font>
      <b/>
      <sz val="14"/>
      <color rgb="FF1C2B3A"/>
      <name val="Calibri"/>
      <family val="2"/>
    </font>
    <font>
      <b/>
      <sz val="10"/>
      <color rgb="FFC8973A"/>
      <name val="Calibri"/>
      <family val="2"/>
    </font>
    <font>
      <sz val="10"/>
      <color rgb="FF4A4A3F"/>
      <name val="Calibri"/>
      <family val="2"/>
    </font>
    <font>
      <i/>
      <sz val="9"/>
      <color rgb="FF7A4F00"/>
      <name val="Calibri"/>
      <family val="2"/>
    </font>
    <font>
      <b/>
      <sz val="11"/>
      <color rgb="FF1E40AF"/>
      <name val="Calibri"/>
      <family val="2"/>
    </font>
    <font>
      <sz val="11"/>
      <color rgb="FF000000"/>
      <name val="Calibri"/>
      <family val="2"/>
    </font>
    <font>
      <i/>
      <sz val="9"/>
      <color rgb="FF666666"/>
      <name val="Calibri"/>
      <family val="2"/>
    </font>
    <font>
      <b/>
      <sz val="11"/>
      <color rgb="FFFFFFFF"/>
      <name val="Calibri"/>
      <family val="2"/>
    </font>
    <font>
      <b/>
      <sz val="11"/>
      <color rgb="FFC8973A"/>
      <name val="Calibri"/>
      <family val="2"/>
    </font>
    <font>
      <sz val="11"/>
      <color rgb="FF1C2B3A"/>
      <name val="Calibri"/>
      <family val="2"/>
    </font>
    <font>
      <b/>
      <sz val="12"/>
      <color rgb="FFFFFFFF"/>
      <name val="Calibri"/>
      <family val="2"/>
    </font>
    <font>
      <b/>
      <sz val="14"/>
      <color rgb="FFC8973A"/>
      <name val="Calibri"/>
      <family val="2"/>
    </font>
    <font>
      <sz val="11"/>
      <color rgb="FF008000"/>
      <name val="Calibri"/>
      <family val="2"/>
    </font>
    <font>
      <b/>
      <sz val="12"/>
      <color rgb="FFC8973A"/>
      <name val="Calibri"/>
      <family val="2"/>
    </font>
    <font>
      <i/>
      <sz val="9"/>
      <color rgb="FFFFFFFF"/>
      <name val="Calibri"/>
      <family val="2"/>
    </font>
    <font>
      <b/>
      <sz val="13"/>
      <color rgb="FFC8973A"/>
      <name val="Calibri"/>
      <family val="2"/>
    </font>
    <font>
      <b/>
      <sz val="14"/>
      <color rgb="FFFFFFFF"/>
      <name val="Calibri"/>
      <family val="2"/>
    </font>
    <font>
      <b/>
      <sz val="13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C2B3A"/>
        <bgColor rgb="FF333333"/>
      </patternFill>
    </fill>
    <fill>
      <patternFill patternType="solid">
        <fgColor rgb="FFF5E6C8"/>
        <bgColor rgb="FFFFF3CD"/>
      </patternFill>
    </fill>
    <fill>
      <patternFill patternType="solid">
        <fgColor rgb="FF4A5C2F"/>
        <bgColor rgb="FF4A4A3F"/>
      </patternFill>
    </fill>
    <fill>
      <patternFill patternType="solid">
        <fgColor rgb="FFF5F4F0"/>
        <bgColor rgb="FFF0F0F0"/>
      </patternFill>
    </fill>
    <fill>
      <patternFill patternType="solid">
        <fgColor rgb="FFDBEAFE"/>
        <bgColor rgb="FFF0F0F0"/>
      </patternFill>
    </fill>
    <fill>
      <patternFill patternType="solid">
        <fgColor rgb="FFFFF3CD"/>
        <bgColor rgb="FFF5E6C8"/>
      </patternFill>
    </fill>
    <fill>
      <patternFill patternType="solid">
        <fgColor rgb="FFF0F0F0"/>
        <bgColor rgb="FFF5F4F0"/>
      </patternFill>
    </fill>
    <fill>
      <patternFill patternType="solid">
        <fgColor rgb="FF6B7E45"/>
        <bgColor rgb="FF666666"/>
      </patternFill>
    </fill>
  </fills>
  <borders count="4">
    <border>
      <left/>
      <right/>
      <top/>
      <bottom/>
      <diagonal/>
    </border>
    <border>
      <left style="medium">
        <color rgb="FF1C2B3A"/>
      </left>
      <right style="medium">
        <color rgb="FF1C2B3A"/>
      </right>
      <top style="medium">
        <color rgb="FF1C2B3A"/>
      </top>
      <bottom style="medium">
        <color rgb="FF1C2B3A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medium">
        <color rgb="FF4A5C2F"/>
      </left>
      <right style="medium">
        <color rgb="FF4A5C2F"/>
      </right>
      <top style="medium">
        <color rgb="FF4A5C2F"/>
      </top>
      <bottom style="medium">
        <color rgb="FF4A5C2F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1" fillId="3" borderId="2" xfId="0" applyFont="1" applyFill="1" applyBorder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0" fillId="5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49" fontId="6" fillId="6" borderId="2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6" fontId="0" fillId="0" borderId="0" xfId="0" applyNumberFormat="1"/>
    <xf numFmtId="0" fontId="4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166" fontId="12" fillId="6" borderId="2" xfId="0" applyNumberFormat="1" applyFont="1" applyFill="1" applyBorder="1" applyAlignment="1">
      <alignment horizontal="left" vertical="center"/>
    </xf>
    <xf numFmtId="166" fontId="13" fillId="8" borderId="2" xfId="0" applyNumberFormat="1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166" fontId="15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166" fontId="19" fillId="2" borderId="1" xfId="0" applyNumberFormat="1" applyFont="1" applyFill="1" applyBorder="1" applyAlignment="1">
      <alignment horizontal="center" vertical="center"/>
    </xf>
    <xf numFmtId="166" fontId="20" fillId="8" borderId="2" xfId="0" applyNumberFormat="1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166" fontId="21" fillId="2" borderId="1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166" fontId="18" fillId="4" borderId="3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left" vertical="center"/>
    </xf>
    <xf numFmtId="10" fontId="12" fillId="6" borderId="2" xfId="0" applyNumberFormat="1" applyFont="1" applyFill="1" applyBorder="1" applyAlignment="1">
      <alignment horizontal="left" vertical="center"/>
    </xf>
    <xf numFmtId="1" fontId="13" fillId="8" borderId="2" xfId="0" applyNumberFormat="1" applyFont="1" applyFill="1" applyBorder="1" applyAlignment="1">
      <alignment horizontal="left" vertical="center"/>
    </xf>
    <xf numFmtId="166" fontId="23" fillId="2" borderId="1" xfId="0" applyNumberFormat="1" applyFont="1" applyFill="1" applyBorder="1" applyAlignment="1">
      <alignment horizontal="center" vertical="center"/>
    </xf>
    <xf numFmtId="49" fontId="13" fillId="8" borderId="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166" fontId="24" fillId="4" borderId="3" xfId="0" applyNumberFormat="1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left" vertical="center"/>
    </xf>
    <xf numFmtId="166" fontId="1" fillId="4" borderId="3" xfId="0" applyNumberFormat="1" applyFont="1" applyFill="1" applyBorder="1" applyAlignment="1">
      <alignment horizontal="center" vertical="center"/>
    </xf>
    <xf numFmtId="167" fontId="12" fillId="6" borderId="2" xfId="0" applyNumberFormat="1" applyFont="1" applyFill="1" applyBorder="1" applyAlignment="1">
      <alignment horizontal="left" vertical="center"/>
    </xf>
    <xf numFmtId="165" fontId="13" fillId="8" borderId="2" xfId="0" applyNumberFormat="1" applyFont="1" applyFill="1" applyBorder="1" applyAlignment="1">
      <alignment horizontal="left" vertical="center"/>
    </xf>
    <xf numFmtId="166" fontId="14" fillId="5" borderId="2" xfId="0" applyNumberFormat="1" applyFont="1" applyFill="1" applyBorder="1" applyAlignment="1">
      <alignment horizontal="left" vertical="center"/>
    </xf>
    <xf numFmtId="165" fontId="12" fillId="6" borderId="2" xfId="0" applyNumberFormat="1" applyFont="1" applyFill="1" applyBorder="1" applyAlignment="1">
      <alignment horizontal="left" vertical="center"/>
    </xf>
    <xf numFmtId="1" fontId="12" fillId="6" borderId="2" xfId="0" applyNumberFormat="1" applyFont="1" applyFill="1" applyBorder="1" applyAlignment="1">
      <alignment horizontal="left" vertical="center"/>
    </xf>
    <xf numFmtId="166" fontId="13" fillId="8" borderId="2" xfId="0" applyNumberFormat="1" applyFont="1" applyFill="1" applyBorder="1" applyAlignment="1">
      <alignment horizontal="center" vertical="center"/>
    </xf>
    <xf numFmtId="167" fontId="13" fillId="8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A5C2F"/>
      <rgbColor rgb="FF800080"/>
      <rgbColor rgb="FF008080"/>
      <rgbColor rgb="FFC8C8C8"/>
      <rgbColor rgb="FF6B7E45"/>
      <rgbColor rgb="FF9999FF"/>
      <rgbColor rgb="FF993366"/>
      <rgbColor rgb="FFFFF3CD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F5F4F0"/>
      <rgbColor rgb="FFF5E6C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73A"/>
      <rgbColor rgb="FFFF6600"/>
      <rgbColor rgb="FF666666"/>
      <rgbColor rgb="FFAAAAAA"/>
      <rgbColor rgb="FF1C2B3A"/>
      <rgbColor rgb="FF339966"/>
      <rgbColor rgb="FF003300"/>
      <rgbColor rgb="FF4A4A3F"/>
      <rgbColor rgb="FF7A4F00"/>
      <rgbColor rgb="FF993366"/>
      <rgbColor rgb="FF1E40A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Normal="100" workbookViewId="0">
      <pane ySplit="4" topLeftCell="A5" activePane="bottomLeft" state="frozen"/>
      <selection pane="bottomLeft" sqref="A1:G1"/>
    </sheetView>
  </sheetViews>
  <sheetFormatPr baseColWidth="10" defaultColWidth="8.6640625" defaultRowHeight="15" x14ac:dyDescent="0.2"/>
  <cols>
    <col min="1" max="1" width="28" customWidth="1"/>
    <col min="2" max="7" width="18" customWidth="1"/>
  </cols>
  <sheetData>
    <row r="1" spans="1:7" ht="31.5" customHeight="1" x14ac:dyDescent="0.2">
      <c r="A1" s="8" t="s">
        <v>381</v>
      </c>
      <c r="B1" s="8"/>
      <c r="C1" s="8"/>
      <c r="D1" s="8"/>
      <c r="E1" s="8"/>
      <c r="F1" s="8"/>
      <c r="G1" s="8"/>
    </row>
    <row r="2" spans="1:7" ht="18" customHeight="1" x14ac:dyDescent="0.2">
      <c r="A2" s="7" t="s">
        <v>380</v>
      </c>
      <c r="B2" s="7"/>
      <c r="C2" s="7"/>
      <c r="D2" s="7"/>
      <c r="E2" s="7"/>
      <c r="F2" s="7"/>
      <c r="G2" s="7"/>
    </row>
    <row r="3" spans="1:7" ht="15.75" customHeight="1" x14ac:dyDescent="0.2">
      <c r="A3" s="6" t="s">
        <v>0</v>
      </c>
      <c r="B3" s="6"/>
      <c r="C3" s="6"/>
      <c r="D3" s="6"/>
      <c r="E3" s="6"/>
      <c r="F3" s="6"/>
      <c r="G3" s="6"/>
    </row>
    <row r="4" spans="1:7" ht="6" customHeight="1" x14ac:dyDescent="0.2"/>
    <row r="5" spans="1:7" ht="19.5" customHeight="1" x14ac:dyDescent="0.2">
      <c r="A5" s="5" t="s">
        <v>1</v>
      </c>
      <c r="B5" s="5"/>
      <c r="C5" s="5"/>
      <c r="D5" s="5"/>
      <c r="E5" s="5"/>
      <c r="F5" s="5"/>
      <c r="G5" s="5"/>
    </row>
    <row r="6" spans="1:7" ht="15" customHeight="1" x14ac:dyDescent="0.2">
      <c r="A6" s="10" t="s">
        <v>2</v>
      </c>
      <c r="B6" s="11" t="s">
        <v>3</v>
      </c>
    </row>
    <row r="7" spans="1:7" ht="15" customHeight="1" x14ac:dyDescent="0.2">
      <c r="A7" s="10" t="s">
        <v>4</v>
      </c>
      <c r="B7" s="11" t="s">
        <v>5</v>
      </c>
    </row>
    <row r="8" spans="1:7" ht="15" customHeight="1" x14ac:dyDescent="0.2">
      <c r="A8" s="10" t="s">
        <v>6</v>
      </c>
      <c r="B8" s="11" t="s">
        <v>7</v>
      </c>
    </row>
    <row r="9" spans="1:7" ht="15" customHeight="1" x14ac:dyDescent="0.2">
      <c r="A9" s="10" t="s">
        <v>8</v>
      </c>
      <c r="B9" s="11" t="s">
        <v>9</v>
      </c>
    </row>
    <row r="10" spans="1:7" ht="7.5" customHeight="1" x14ac:dyDescent="0.2"/>
    <row r="11" spans="1:7" ht="15" customHeight="1" x14ac:dyDescent="0.2">
      <c r="A11" s="5" t="s">
        <v>10</v>
      </c>
      <c r="B11" s="5"/>
      <c r="C11" s="5"/>
      <c r="D11" s="5"/>
      <c r="E11" s="5"/>
      <c r="F11" s="5"/>
      <c r="G11" s="5"/>
    </row>
    <row r="12" spans="1:7" ht="15" customHeight="1" x14ac:dyDescent="0.2">
      <c r="A12" s="12" t="s">
        <v>11</v>
      </c>
      <c r="B12" s="12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</row>
    <row r="13" spans="1:7" ht="27.75" customHeight="1" x14ac:dyDescent="0.2">
      <c r="A13" s="13">
        <f>'💰 Income'!C4</f>
        <v>18</v>
      </c>
      <c r="B13" s="13">
        <f>'📋 Budget'!C5</f>
        <v>0</v>
      </c>
      <c r="C13" s="13">
        <f>'💰 Income'!C4-'📋 Budget'!C5</f>
        <v>18</v>
      </c>
      <c r="D13" s="14">
        <f>IF('💰 Income'!C4&gt;0,'🏦 Savings'!B6/'💰 Income'!C4,0)</f>
        <v>0</v>
      </c>
      <c r="E13" s="13">
        <f>'📈 Net Worth'!C4</f>
        <v>0</v>
      </c>
      <c r="F13" s="13">
        <f>'💳 Debt'!C4</f>
        <v>0</v>
      </c>
    </row>
    <row r="14" spans="1:7" ht="7.5" customHeight="1" x14ac:dyDescent="0.2"/>
    <row r="15" spans="1:7" ht="15" customHeight="1" x14ac:dyDescent="0.2">
      <c r="A15" s="5" t="s">
        <v>17</v>
      </c>
      <c r="B15" s="5"/>
      <c r="C15" s="5"/>
      <c r="D15" s="5"/>
      <c r="E15" s="5"/>
      <c r="F15" s="5"/>
      <c r="G15" s="5"/>
    </row>
    <row r="16" spans="1:7" ht="18" customHeight="1" x14ac:dyDescent="0.2">
      <c r="A16" s="15" t="s">
        <v>18</v>
      </c>
      <c r="B16" s="4" t="s">
        <v>19</v>
      </c>
      <c r="C16" s="4"/>
      <c r="D16" s="4"/>
      <c r="E16" s="4"/>
      <c r="F16" s="4"/>
      <c r="G16" s="4"/>
    </row>
    <row r="17" spans="1:7" ht="18" customHeight="1" x14ac:dyDescent="0.2">
      <c r="A17" s="15" t="s">
        <v>20</v>
      </c>
      <c r="B17" s="4" t="s">
        <v>21</v>
      </c>
      <c r="C17" s="4"/>
      <c r="D17" s="4"/>
      <c r="E17" s="4"/>
      <c r="F17" s="4"/>
      <c r="G17" s="4"/>
    </row>
    <row r="18" spans="1:7" ht="18" customHeight="1" x14ac:dyDescent="0.2">
      <c r="A18" s="15" t="s">
        <v>22</v>
      </c>
      <c r="B18" s="4" t="s">
        <v>23</v>
      </c>
      <c r="C18" s="4"/>
      <c r="D18" s="4"/>
      <c r="E18" s="4"/>
      <c r="F18" s="4"/>
      <c r="G18" s="4"/>
    </row>
    <row r="19" spans="1:7" ht="18" customHeight="1" x14ac:dyDescent="0.2">
      <c r="A19" s="15" t="s">
        <v>24</v>
      </c>
      <c r="B19" s="4" t="s">
        <v>25</v>
      </c>
      <c r="C19" s="4"/>
      <c r="D19" s="4"/>
      <c r="E19" s="4"/>
      <c r="F19" s="4"/>
      <c r="G19" s="4"/>
    </row>
    <row r="20" spans="1:7" ht="18" customHeight="1" x14ac:dyDescent="0.2">
      <c r="A20" s="15" t="s">
        <v>26</v>
      </c>
      <c r="B20" s="4" t="s">
        <v>27</v>
      </c>
      <c r="C20" s="4"/>
      <c r="D20" s="4"/>
      <c r="E20" s="4"/>
      <c r="F20" s="4"/>
      <c r="G20" s="4"/>
    </row>
    <row r="21" spans="1:7" ht="18" customHeight="1" x14ac:dyDescent="0.2">
      <c r="A21" s="15" t="s">
        <v>28</v>
      </c>
      <c r="B21" s="4" t="s">
        <v>29</v>
      </c>
      <c r="C21" s="4"/>
      <c r="D21" s="4"/>
      <c r="E21" s="4"/>
      <c r="F21" s="4"/>
      <c r="G21" s="4"/>
    </row>
    <row r="22" spans="1:7" ht="18" customHeight="1" x14ac:dyDescent="0.2">
      <c r="A22" s="15" t="s">
        <v>30</v>
      </c>
      <c r="B22" s="4" t="s">
        <v>31</v>
      </c>
      <c r="C22" s="4"/>
      <c r="D22" s="4"/>
      <c r="E22" s="4"/>
      <c r="F22" s="4"/>
      <c r="G22" s="4"/>
    </row>
    <row r="23" spans="1:7" ht="7.5" customHeight="1" x14ac:dyDescent="0.2"/>
    <row r="24" spans="1:7" ht="15.75" customHeight="1" x14ac:dyDescent="0.2">
      <c r="A24" s="3" t="s">
        <v>32</v>
      </c>
      <c r="B24" s="3"/>
      <c r="C24" s="3"/>
      <c r="D24" s="3"/>
      <c r="E24" s="3"/>
      <c r="F24" s="3"/>
      <c r="G24" s="3"/>
    </row>
  </sheetData>
  <mergeCells count="14">
    <mergeCell ref="B20:G20"/>
    <mergeCell ref="B21:G21"/>
    <mergeCell ref="B22:G22"/>
    <mergeCell ref="A24:G24"/>
    <mergeCell ref="A15:G15"/>
    <mergeCell ref="B16:G16"/>
    <mergeCell ref="B17:G17"/>
    <mergeCell ref="B18:G18"/>
    <mergeCell ref="B19:G19"/>
    <mergeCell ref="A1:G1"/>
    <mergeCell ref="A2:G2"/>
    <mergeCell ref="A3:G3"/>
    <mergeCell ref="A5:G5"/>
    <mergeCell ref="A11:G1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showGridLines="0" zoomScaleNormal="100" workbookViewId="0">
      <pane ySplit="4" topLeftCell="A12" activePane="bottomLeft" state="frozen"/>
      <selection pane="bottomLeft" sqref="A1:D1"/>
    </sheetView>
  </sheetViews>
  <sheetFormatPr baseColWidth="10" defaultColWidth="8.6640625" defaultRowHeight="15" x14ac:dyDescent="0.2"/>
  <cols>
    <col min="1" max="1" width="32" customWidth="1"/>
    <col min="2" max="3" width="18" customWidth="1"/>
    <col min="4" max="4" width="28" customWidth="1"/>
  </cols>
  <sheetData>
    <row r="1" spans="1:4" ht="31.5" customHeight="1" x14ac:dyDescent="0.2">
      <c r="A1" s="8" t="s">
        <v>33</v>
      </c>
      <c r="B1" s="8"/>
      <c r="C1" s="8"/>
      <c r="D1" s="8"/>
    </row>
    <row r="2" spans="1:4" ht="18" customHeight="1" x14ac:dyDescent="0.2">
      <c r="A2" s="7" t="s">
        <v>34</v>
      </c>
      <c r="B2" s="7"/>
      <c r="C2" s="7"/>
      <c r="D2" s="7"/>
    </row>
    <row r="3" spans="1:4" ht="15.75" customHeight="1" x14ac:dyDescent="0.2">
      <c r="A3" s="6" t="s">
        <v>0</v>
      </c>
      <c r="B3" s="6"/>
      <c r="C3" s="6"/>
      <c r="D3" s="6"/>
    </row>
    <row r="4" spans="1:4" ht="6" customHeight="1" x14ac:dyDescent="0.2">
      <c r="C4" s="16">
        <f>B39</f>
        <v>18</v>
      </c>
    </row>
    <row r="5" spans="1:4" ht="15" customHeight="1" x14ac:dyDescent="0.2">
      <c r="A5" s="17" t="s">
        <v>35</v>
      </c>
      <c r="B5" s="17" t="s">
        <v>36</v>
      </c>
      <c r="C5" s="17" t="s">
        <v>37</v>
      </c>
      <c r="D5" s="17" t="s">
        <v>38</v>
      </c>
    </row>
    <row r="6" spans="1:4" ht="15" customHeight="1" x14ac:dyDescent="0.2">
      <c r="A6" s="5" t="s">
        <v>39</v>
      </c>
      <c r="B6" s="5"/>
      <c r="C6" s="5"/>
      <c r="D6" s="5"/>
    </row>
    <row r="7" spans="1:4" ht="15.75" customHeight="1" x14ac:dyDescent="0.2">
      <c r="A7" s="18" t="s">
        <v>40</v>
      </c>
      <c r="B7" s="19">
        <v>0</v>
      </c>
      <c r="C7" s="20">
        <f t="shared" ref="C7:C18" si="0">B7*12</f>
        <v>0</v>
      </c>
      <c r="D7" s="21" t="s">
        <v>41</v>
      </c>
    </row>
    <row r="8" spans="1:4" ht="15.75" customHeight="1" x14ac:dyDescent="0.2">
      <c r="A8" s="18" t="s">
        <v>42</v>
      </c>
      <c r="B8" s="19">
        <v>0</v>
      </c>
      <c r="C8" s="20">
        <f t="shared" si="0"/>
        <v>0</v>
      </c>
      <c r="D8" s="21" t="s">
        <v>43</v>
      </c>
    </row>
    <row r="9" spans="1:4" ht="15.75" customHeight="1" x14ac:dyDescent="0.2">
      <c r="A9" s="18" t="s">
        <v>44</v>
      </c>
      <c r="B9" s="19">
        <v>0</v>
      </c>
      <c r="C9" s="20">
        <f t="shared" si="0"/>
        <v>0</v>
      </c>
      <c r="D9" s="21" t="s">
        <v>45</v>
      </c>
    </row>
    <row r="10" spans="1:4" ht="15.75" customHeight="1" x14ac:dyDescent="0.2">
      <c r="A10" s="18" t="s">
        <v>46</v>
      </c>
      <c r="B10" s="19">
        <v>0</v>
      </c>
      <c r="C10" s="20">
        <f t="shared" si="0"/>
        <v>0</v>
      </c>
      <c r="D10" s="21" t="s">
        <v>47</v>
      </c>
    </row>
    <row r="11" spans="1:4" ht="15.75" customHeight="1" x14ac:dyDescent="0.2">
      <c r="A11" s="18" t="s">
        <v>48</v>
      </c>
      <c r="B11" s="19">
        <v>0</v>
      </c>
      <c r="C11" s="20">
        <f t="shared" si="0"/>
        <v>0</v>
      </c>
      <c r="D11" s="21" t="s">
        <v>49</v>
      </c>
    </row>
    <row r="12" spans="1:4" ht="15.75" customHeight="1" x14ac:dyDescent="0.2">
      <c r="A12" s="18" t="s">
        <v>50</v>
      </c>
      <c r="B12" s="19">
        <v>0</v>
      </c>
      <c r="C12" s="20">
        <f t="shared" si="0"/>
        <v>0</v>
      </c>
      <c r="D12" s="21" t="s">
        <v>51</v>
      </c>
    </row>
    <row r="13" spans="1:4" ht="15.75" customHeight="1" x14ac:dyDescent="0.2">
      <c r="A13" s="18" t="s">
        <v>52</v>
      </c>
      <c r="B13" s="19">
        <v>0</v>
      </c>
      <c r="C13" s="20">
        <f t="shared" si="0"/>
        <v>0</v>
      </c>
      <c r="D13" s="21" t="s">
        <v>53</v>
      </c>
    </row>
    <row r="14" spans="1:4" ht="15.75" customHeight="1" x14ac:dyDescent="0.2">
      <c r="A14" s="18" t="s">
        <v>54</v>
      </c>
      <c r="B14" s="19">
        <v>0</v>
      </c>
      <c r="C14" s="20">
        <f t="shared" si="0"/>
        <v>0</v>
      </c>
      <c r="D14" s="21" t="s">
        <v>55</v>
      </c>
    </row>
    <row r="15" spans="1:4" ht="15.75" customHeight="1" x14ac:dyDescent="0.2">
      <c r="A15" s="18" t="s">
        <v>56</v>
      </c>
      <c r="B15" s="19">
        <v>0</v>
      </c>
      <c r="C15" s="20">
        <f t="shared" si="0"/>
        <v>0</v>
      </c>
      <c r="D15" s="21" t="s">
        <v>57</v>
      </c>
    </row>
    <row r="16" spans="1:4" ht="15.75" customHeight="1" x14ac:dyDescent="0.2">
      <c r="A16" s="18" t="s">
        <v>58</v>
      </c>
      <c r="B16" s="19">
        <v>0</v>
      </c>
      <c r="C16" s="20">
        <f t="shared" si="0"/>
        <v>0</v>
      </c>
      <c r="D16" s="21"/>
    </row>
    <row r="17" spans="1:4" ht="15.75" customHeight="1" x14ac:dyDescent="0.2">
      <c r="A17" s="18" t="s">
        <v>59</v>
      </c>
      <c r="B17" s="19">
        <v>0</v>
      </c>
      <c r="C17" s="20">
        <f t="shared" si="0"/>
        <v>0</v>
      </c>
      <c r="D17" s="21"/>
    </row>
    <row r="18" spans="1:4" ht="19.5" customHeight="1" x14ac:dyDescent="0.2">
      <c r="A18" s="22" t="s">
        <v>60</v>
      </c>
      <c r="B18" s="23">
        <f>SUM(B7:B17)</f>
        <v>0</v>
      </c>
      <c r="C18" s="23">
        <f t="shared" si="0"/>
        <v>0</v>
      </c>
      <c r="D18" s="24"/>
    </row>
    <row r="19" spans="1:4" ht="6" customHeight="1" x14ac:dyDescent="0.2"/>
    <row r="20" spans="1:4" ht="15" customHeight="1" x14ac:dyDescent="0.2">
      <c r="A20" s="5" t="s">
        <v>61</v>
      </c>
      <c r="B20" s="5"/>
      <c r="C20" s="5"/>
      <c r="D20" s="5"/>
    </row>
    <row r="21" spans="1:4" ht="15.75" customHeight="1" x14ac:dyDescent="0.2">
      <c r="A21" s="18" t="s">
        <v>62</v>
      </c>
      <c r="B21" s="19">
        <v>0</v>
      </c>
      <c r="C21" s="20">
        <f t="shared" ref="C21:C28" si="1">B21*12</f>
        <v>0</v>
      </c>
      <c r="D21" s="21" t="s">
        <v>63</v>
      </c>
    </row>
    <row r="22" spans="1:4" ht="15.75" customHeight="1" x14ac:dyDescent="0.2">
      <c r="A22" s="18" t="s">
        <v>64</v>
      </c>
      <c r="B22" s="19">
        <v>0</v>
      </c>
      <c r="C22" s="20">
        <f t="shared" si="1"/>
        <v>0</v>
      </c>
      <c r="D22" s="21" t="s">
        <v>65</v>
      </c>
    </row>
    <row r="23" spans="1:4" ht="15.75" customHeight="1" x14ac:dyDescent="0.2">
      <c r="A23" s="18" t="s">
        <v>66</v>
      </c>
      <c r="B23" s="19">
        <v>0</v>
      </c>
      <c r="C23" s="20">
        <f t="shared" si="1"/>
        <v>0</v>
      </c>
      <c r="D23" s="21" t="s">
        <v>67</v>
      </c>
    </row>
    <row r="24" spans="1:4" ht="15.75" customHeight="1" x14ac:dyDescent="0.2">
      <c r="A24" s="18" t="s">
        <v>68</v>
      </c>
      <c r="B24" s="19">
        <v>0</v>
      </c>
      <c r="C24" s="20">
        <f t="shared" si="1"/>
        <v>0</v>
      </c>
      <c r="D24" s="21" t="s">
        <v>69</v>
      </c>
    </row>
    <row r="25" spans="1:4" ht="15.75" customHeight="1" x14ac:dyDescent="0.2">
      <c r="A25" s="18" t="s">
        <v>70</v>
      </c>
      <c r="B25" s="19">
        <v>0</v>
      </c>
      <c r="C25" s="20">
        <f t="shared" si="1"/>
        <v>0</v>
      </c>
      <c r="D25" s="21" t="s">
        <v>71</v>
      </c>
    </row>
    <row r="26" spans="1:4" ht="15.75" customHeight="1" x14ac:dyDescent="0.2">
      <c r="A26" s="18" t="s">
        <v>72</v>
      </c>
      <c r="B26" s="19">
        <v>0</v>
      </c>
      <c r="C26" s="20">
        <f t="shared" si="1"/>
        <v>0</v>
      </c>
      <c r="D26" s="21" t="s">
        <v>73</v>
      </c>
    </row>
    <row r="27" spans="1:4" ht="15.75" customHeight="1" x14ac:dyDescent="0.2">
      <c r="A27" s="18" t="s">
        <v>74</v>
      </c>
      <c r="B27" s="19">
        <v>0</v>
      </c>
      <c r="C27" s="20">
        <f t="shared" si="1"/>
        <v>0</v>
      </c>
      <c r="D27" s="21"/>
    </row>
    <row r="28" spans="1:4" ht="15" customHeight="1" x14ac:dyDescent="0.2">
      <c r="A28" s="9" t="s">
        <v>75</v>
      </c>
      <c r="B28" s="25">
        <f>SUM(B21:B27)</f>
        <v>0</v>
      </c>
      <c r="C28" s="25">
        <f t="shared" si="1"/>
        <v>0</v>
      </c>
      <c r="D28" s="26"/>
    </row>
    <row r="29" spans="1:4" ht="6" customHeight="1" x14ac:dyDescent="0.2"/>
    <row r="30" spans="1:4" ht="15" customHeight="1" x14ac:dyDescent="0.2">
      <c r="A30" s="5" t="s">
        <v>76</v>
      </c>
      <c r="B30" s="5"/>
      <c r="C30" s="5"/>
      <c r="D30" s="5"/>
    </row>
    <row r="31" spans="1:4" ht="15.75" customHeight="1" x14ac:dyDescent="0.2">
      <c r="A31" s="3" t="s">
        <v>77</v>
      </c>
      <c r="B31" s="3"/>
      <c r="C31" s="3"/>
      <c r="D31" s="3"/>
    </row>
    <row r="32" spans="1:4" ht="15.75" customHeight="1" x14ac:dyDescent="0.2">
      <c r="A32" s="18" t="s">
        <v>78</v>
      </c>
      <c r="B32" s="19">
        <v>0</v>
      </c>
      <c r="C32" s="20">
        <f t="shared" ref="C32:C37" si="2">B32*12</f>
        <v>0</v>
      </c>
      <c r="D32" s="21" t="s">
        <v>79</v>
      </c>
    </row>
    <row r="33" spans="1:4" ht="15.75" customHeight="1" x14ac:dyDescent="0.2">
      <c r="A33" s="18" t="s">
        <v>80</v>
      </c>
      <c r="B33" s="19">
        <v>0</v>
      </c>
      <c r="C33" s="20">
        <f t="shared" si="2"/>
        <v>0</v>
      </c>
      <c r="D33" s="21" t="s">
        <v>81</v>
      </c>
    </row>
    <row r="34" spans="1:4" ht="15.75" customHeight="1" x14ac:dyDescent="0.2">
      <c r="A34" s="18" t="s">
        <v>82</v>
      </c>
      <c r="B34" s="19">
        <v>0</v>
      </c>
      <c r="C34" s="20">
        <f t="shared" si="2"/>
        <v>0</v>
      </c>
      <c r="D34" s="21" t="s">
        <v>83</v>
      </c>
    </row>
    <row r="35" spans="1:4" ht="15.75" customHeight="1" x14ac:dyDescent="0.2">
      <c r="A35" s="18" t="s">
        <v>84</v>
      </c>
      <c r="B35" s="19">
        <v>0</v>
      </c>
      <c r="C35" s="20">
        <f t="shared" si="2"/>
        <v>0</v>
      </c>
      <c r="D35" s="21" t="s">
        <v>85</v>
      </c>
    </row>
    <row r="36" spans="1:4" ht="15.75" customHeight="1" x14ac:dyDescent="0.2">
      <c r="A36" s="18" t="s">
        <v>86</v>
      </c>
      <c r="B36" s="19">
        <v>0</v>
      </c>
      <c r="C36" s="20">
        <f t="shared" si="2"/>
        <v>0</v>
      </c>
      <c r="D36" s="21"/>
    </row>
    <row r="37" spans="1:4" ht="15" customHeight="1" x14ac:dyDescent="0.2">
      <c r="A37" s="9" t="s">
        <v>87</v>
      </c>
      <c r="B37" s="25">
        <f>SUM(B32:B36)</f>
        <v>0</v>
      </c>
      <c r="C37" s="25">
        <f t="shared" si="2"/>
        <v>0</v>
      </c>
      <c r="D37" s="26"/>
    </row>
    <row r="38" spans="1:4" ht="6" customHeight="1" x14ac:dyDescent="0.2"/>
    <row r="39" spans="1:4" ht="24" customHeight="1" x14ac:dyDescent="0.2">
      <c r="A39" s="27" t="s">
        <v>88</v>
      </c>
      <c r="B39" s="28">
        <f>18-B28-B37</f>
        <v>18</v>
      </c>
      <c r="C39" s="28">
        <f>B39*12</f>
        <v>216</v>
      </c>
    </row>
    <row r="40" spans="1:4" ht="6" customHeight="1" x14ac:dyDescent="0.2"/>
    <row r="41" spans="1:4" ht="15.75" customHeight="1" x14ac:dyDescent="0.2">
      <c r="A41" s="3" t="s">
        <v>89</v>
      </c>
      <c r="B41" s="3"/>
      <c r="C41" s="3"/>
      <c r="D41" s="3"/>
    </row>
  </sheetData>
  <mergeCells count="8">
    <mergeCell ref="A30:D30"/>
    <mergeCell ref="A31:D31"/>
    <mergeCell ref="A41:D41"/>
    <mergeCell ref="A1:D1"/>
    <mergeCell ref="A2:D2"/>
    <mergeCell ref="A3:D3"/>
    <mergeCell ref="A6:D6"/>
    <mergeCell ref="A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1"/>
  <sheetViews>
    <sheetView showGridLines="0" zoomScaleNormal="100" workbookViewId="0">
      <pane ySplit="5" topLeftCell="A20" activePane="bottomLeft" state="frozen"/>
      <selection pane="bottomLeft" sqref="A1:E1"/>
    </sheetView>
  </sheetViews>
  <sheetFormatPr baseColWidth="10" defaultColWidth="8.6640625" defaultRowHeight="15" x14ac:dyDescent="0.2"/>
  <cols>
    <col min="1" max="1" width="32" customWidth="1"/>
    <col min="2" max="4" width="16" customWidth="1"/>
    <col min="5" max="5" width="28" customWidth="1"/>
  </cols>
  <sheetData>
    <row r="1" spans="1:5" ht="31.5" customHeight="1" x14ac:dyDescent="0.2">
      <c r="A1" s="8" t="s">
        <v>90</v>
      </c>
      <c r="B1" s="8"/>
      <c r="C1" s="8"/>
      <c r="D1" s="8"/>
      <c r="E1" s="8"/>
    </row>
    <row r="2" spans="1:5" ht="18" customHeight="1" x14ac:dyDescent="0.2">
      <c r="A2" s="7" t="s">
        <v>91</v>
      </c>
      <c r="B2" s="7"/>
      <c r="C2" s="7"/>
      <c r="D2" s="7"/>
      <c r="E2" s="7"/>
    </row>
    <row r="3" spans="1:5" ht="15.75" customHeight="1" x14ac:dyDescent="0.2">
      <c r="A3" s="6" t="s">
        <v>0</v>
      </c>
      <c r="B3" s="6"/>
      <c r="C3" s="6"/>
      <c r="D3" s="6"/>
      <c r="E3" s="6"/>
    </row>
    <row r="4" spans="1:5" ht="6" customHeight="1" x14ac:dyDescent="0.2"/>
    <row r="5" spans="1:5" ht="15" customHeight="1" x14ac:dyDescent="0.2">
      <c r="A5" s="9" t="s">
        <v>92</v>
      </c>
      <c r="B5" s="29">
        <f>'💰 Income'!C4</f>
        <v>18</v>
      </c>
      <c r="C5" s="2">
        <f>B18+B28+B35+B43+B55+B63+B70+B78</f>
        <v>0</v>
      </c>
      <c r="D5" s="2"/>
      <c r="E5" s="2"/>
    </row>
    <row r="6" spans="1:5" ht="15" customHeight="1" x14ac:dyDescent="0.2">
      <c r="A6" s="17" t="s">
        <v>93</v>
      </c>
      <c r="B6" s="17" t="s">
        <v>94</v>
      </c>
      <c r="C6" s="17" t="s">
        <v>95</v>
      </c>
      <c r="D6" s="17" t="s">
        <v>96</v>
      </c>
      <c r="E6" s="17" t="s">
        <v>97</v>
      </c>
    </row>
    <row r="7" spans="1:5" ht="15" customHeight="1" x14ac:dyDescent="0.2">
      <c r="A7" s="5" t="s">
        <v>98</v>
      </c>
      <c r="B7" s="5"/>
      <c r="C7" s="5"/>
      <c r="D7" s="5"/>
      <c r="E7" s="5"/>
    </row>
    <row r="8" spans="1:5" ht="15.75" customHeight="1" x14ac:dyDescent="0.2">
      <c r="A8" s="18" t="s">
        <v>99</v>
      </c>
      <c r="B8" s="19">
        <v>0</v>
      </c>
      <c r="C8" s="19">
        <v>0</v>
      </c>
      <c r="D8" s="20">
        <f t="shared" ref="D8:D18" si="0">B8-C8</f>
        <v>0</v>
      </c>
      <c r="E8" s="21" t="s">
        <v>100</v>
      </c>
    </row>
    <row r="9" spans="1:5" ht="15.75" customHeight="1" x14ac:dyDescent="0.2">
      <c r="A9" s="18" t="s">
        <v>101</v>
      </c>
      <c r="B9" s="19">
        <v>0</v>
      </c>
      <c r="C9" s="19">
        <v>0</v>
      </c>
      <c r="D9" s="20">
        <f t="shared" si="0"/>
        <v>0</v>
      </c>
      <c r="E9" s="21"/>
    </row>
    <row r="10" spans="1:5" ht="15.75" customHeight="1" x14ac:dyDescent="0.2">
      <c r="A10" s="18" t="s">
        <v>102</v>
      </c>
      <c r="B10" s="19">
        <v>0</v>
      </c>
      <c r="C10" s="19">
        <v>0</v>
      </c>
      <c r="D10" s="20">
        <f t="shared" si="0"/>
        <v>0</v>
      </c>
      <c r="E10" s="21" t="s">
        <v>103</v>
      </c>
    </row>
    <row r="11" spans="1:5" ht="15.75" customHeight="1" x14ac:dyDescent="0.2">
      <c r="A11" s="18" t="s">
        <v>104</v>
      </c>
      <c r="B11" s="19">
        <v>0</v>
      </c>
      <c r="C11" s="19">
        <v>0</v>
      </c>
      <c r="D11" s="20">
        <f t="shared" si="0"/>
        <v>0</v>
      </c>
      <c r="E11" s="21"/>
    </row>
    <row r="12" spans="1:5" ht="15.75" customHeight="1" x14ac:dyDescent="0.2">
      <c r="A12" s="18" t="s">
        <v>105</v>
      </c>
      <c r="B12" s="19">
        <v>0</v>
      </c>
      <c r="C12" s="19">
        <v>0</v>
      </c>
      <c r="D12" s="20">
        <f t="shared" si="0"/>
        <v>0</v>
      </c>
      <c r="E12" s="21"/>
    </row>
    <row r="13" spans="1:5" ht="15.75" customHeight="1" x14ac:dyDescent="0.2">
      <c r="A13" s="18" t="s">
        <v>106</v>
      </c>
      <c r="B13" s="19">
        <v>0</v>
      </c>
      <c r="C13" s="19">
        <v>0</v>
      </c>
      <c r="D13" s="20">
        <f t="shared" si="0"/>
        <v>0</v>
      </c>
      <c r="E13" s="21"/>
    </row>
    <row r="14" spans="1:5" ht="15.75" customHeight="1" x14ac:dyDescent="0.2">
      <c r="A14" s="18" t="s">
        <v>107</v>
      </c>
      <c r="B14" s="19">
        <v>0</v>
      </c>
      <c r="C14" s="19">
        <v>0</v>
      </c>
      <c r="D14" s="20">
        <f t="shared" si="0"/>
        <v>0</v>
      </c>
      <c r="E14" s="21"/>
    </row>
    <row r="15" spans="1:5" ht="15.75" customHeight="1" x14ac:dyDescent="0.2">
      <c r="A15" s="18" t="s">
        <v>108</v>
      </c>
      <c r="B15" s="19">
        <v>0</v>
      </c>
      <c r="C15" s="19">
        <v>0</v>
      </c>
      <c r="D15" s="20">
        <f t="shared" si="0"/>
        <v>0</v>
      </c>
      <c r="E15" s="21"/>
    </row>
    <row r="16" spans="1:5" ht="15.75" customHeight="1" x14ac:dyDescent="0.2">
      <c r="A16" s="18" t="s">
        <v>109</v>
      </c>
      <c r="B16" s="19">
        <v>0</v>
      </c>
      <c r="C16" s="19">
        <v>0</v>
      </c>
      <c r="D16" s="20">
        <f t="shared" si="0"/>
        <v>0</v>
      </c>
      <c r="E16" s="21" t="s">
        <v>110</v>
      </c>
    </row>
    <row r="17" spans="1:5" ht="15.75" customHeight="1" x14ac:dyDescent="0.2">
      <c r="A17" s="18" t="s">
        <v>111</v>
      </c>
      <c r="B17" s="19">
        <v>0</v>
      </c>
      <c r="C17" s="19">
        <v>0</v>
      </c>
      <c r="D17" s="20">
        <f t="shared" si="0"/>
        <v>0</v>
      </c>
      <c r="E17" s="21"/>
    </row>
    <row r="18" spans="1:5" ht="15" customHeight="1" x14ac:dyDescent="0.2">
      <c r="A18" s="30" t="s">
        <v>112</v>
      </c>
      <c r="B18" s="20">
        <f>SUM(B8:B17)</f>
        <v>0</v>
      </c>
      <c r="C18" s="20">
        <f>SUM(C8:C17)</f>
        <v>0</v>
      </c>
      <c r="D18" s="20">
        <f t="shared" si="0"/>
        <v>0</v>
      </c>
    </row>
    <row r="20" spans="1:5" ht="15" customHeight="1" x14ac:dyDescent="0.2">
      <c r="A20" s="5" t="s">
        <v>113</v>
      </c>
      <c r="B20" s="5"/>
      <c r="C20" s="5"/>
      <c r="D20" s="5"/>
      <c r="E20" s="5"/>
    </row>
    <row r="21" spans="1:5" ht="15.75" customHeight="1" x14ac:dyDescent="0.2">
      <c r="A21" s="18" t="s">
        <v>114</v>
      </c>
      <c r="B21" s="19">
        <v>0</v>
      </c>
      <c r="C21" s="19">
        <v>0</v>
      </c>
      <c r="D21" s="20">
        <f t="shared" ref="D21:D28" si="1">B21-C21</f>
        <v>0</v>
      </c>
      <c r="E21" s="21"/>
    </row>
    <row r="22" spans="1:5" ht="15.75" customHeight="1" x14ac:dyDescent="0.2">
      <c r="A22" s="18" t="s">
        <v>115</v>
      </c>
      <c r="B22" s="19">
        <v>0</v>
      </c>
      <c r="C22" s="19">
        <v>0</v>
      </c>
      <c r="D22" s="20">
        <f t="shared" si="1"/>
        <v>0</v>
      </c>
      <c r="E22" s="21"/>
    </row>
    <row r="23" spans="1:5" ht="15.75" customHeight="1" x14ac:dyDescent="0.2">
      <c r="A23" s="18" t="s">
        <v>116</v>
      </c>
      <c r="B23" s="19">
        <v>0</v>
      </c>
      <c r="C23" s="19">
        <v>0</v>
      </c>
      <c r="D23" s="20">
        <f t="shared" si="1"/>
        <v>0</v>
      </c>
      <c r="E23" s="21"/>
    </row>
    <row r="24" spans="1:5" ht="15.75" customHeight="1" x14ac:dyDescent="0.2">
      <c r="A24" s="18" t="s">
        <v>117</v>
      </c>
      <c r="B24" s="19">
        <v>0</v>
      </c>
      <c r="C24" s="19">
        <v>0</v>
      </c>
      <c r="D24" s="20">
        <f t="shared" si="1"/>
        <v>0</v>
      </c>
      <c r="E24" s="21"/>
    </row>
    <row r="25" spans="1:5" ht="15.75" customHeight="1" x14ac:dyDescent="0.2">
      <c r="A25" s="18" t="s">
        <v>118</v>
      </c>
      <c r="B25" s="19">
        <v>0</v>
      </c>
      <c r="C25" s="19">
        <v>0</v>
      </c>
      <c r="D25" s="20">
        <f t="shared" si="1"/>
        <v>0</v>
      </c>
      <c r="E25" s="21"/>
    </row>
    <row r="26" spans="1:5" ht="15.75" customHeight="1" x14ac:dyDescent="0.2">
      <c r="A26" s="18" t="s">
        <v>119</v>
      </c>
      <c r="B26" s="19">
        <v>0</v>
      </c>
      <c r="C26" s="19">
        <v>0</v>
      </c>
      <c r="D26" s="20">
        <f t="shared" si="1"/>
        <v>0</v>
      </c>
      <c r="E26" s="21" t="s">
        <v>120</v>
      </c>
    </row>
    <row r="27" spans="1:5" ht="15.75" customHeight="1" x14ac:dyDescent="0.2">
      <c r="A27" s="18" t="s">
        <v>121</v>
      </c>
      <c r="B27" s="19">
        <v>0</v>
      </c>
      <c r="C27" s="19">
        <v>0</v>
      </c>
      <c r="D27" s="20">
        <f t="shared" si="1"/>
        <v>0</v>
      </c>
      <c r="E27" s="21"/>
    </row>
    <row r="28" spans="1:5" ht="15" customHeight="1" x14ac:dyDescent="0.2">
      <c r="A28" s="30" t="s">
        <v>122</v>
      </c>
      <c r="B28" s="20">
        <f>SUM(B21:B27)</f>
        <v>0</v>
      </c>
      <c r="C28" s="20">
        <f>SUM(C21:C27)</f>
        <v>0</v>
      </c>
      <c r="D28" s="20">
        <f t="shared" si="1"/>
        <v>0</v>
      </c>
    </row>
    <row r="30" spans="1:5" ht="15" customHeight="1" x14ac:dyDescent="0.2">
      <c r="A30" s="5" t="s">
        <v>123</v>
      </c>
      <c r="B30" s="5"/>
      <c r="C30" s="5"/>
      <c r="D30" s="5"/>
      <c r="E30" s="5"/>
    </row>
    <row r="31" spans="1:5" ht="15.75" customHeight="1" x14ac:dyDescent="0.2">
      <c r="A31" s="18" t="s">
        <v>124</v>
      </c>
      <c r="B31" s="19">
        <v>0</v>
      </c>
      <c r="C31" s="19">
        <v>0</v>
      </c>
      <c r="D31" s="20">
        <f>B31-C31</f>
        <v>0</v>
      </c>
      <c r="E31" s="21"/>
    </row>
    <row r="32" spans="1:5" ht="15.75" customHeight="1" x14ac:dyDescent="0.2">
      <c r="A32" s="18" t="s">
        <v>125</v>
      </c>
      <c r="B32" s="19">
        <v>0</v>
      </c>
      <c r="C32" s="19">
        <v>0</v>
      </c>
      <c r="D32" s="20">
        <f>B32-C32</f>
        <v>0</v>
      </c>
      <c r="E32" s="21"/>
    </row>
    <row r="33" spans="1:5" ht="15.75" customHeight="1" x14ac:dyDescent="0.2">
      <c r="A33" s="18" t="s">
        <v>126</v>
      </c>
      <c r="B33" s="19">
        <v>0</v>
      </c>
      <c r="C33" s="19">
        <v>0</v>
      </c>
      <c r="D33" s="20">
        <f>B33-C33</f>
        <v>0</v>
      </c>
      <c r="E33" s="21"/>
    </row>
    <row r="34" spans="1:5" ht="15.75" customHeight="1" x14ac:dyDescent="0.2">
      <c r="A34" s="18" t="s">
        <v>127</v>
      </c>
      <c r="B34" s="19">
        <v>0</v>
      </c>
      <c r="C34" s="19">
        <v>0</v>
      </c>
      <c r="D34" s="20">
        <f>B34-C34</f>
        <v>0</v>
      </c>
      <c r="E34" s="21"/>
    </row>
    <row r="35" spans="1:5" ht="15" customHeight="1" x14ac:dyDescent="0.2">
      <c r="A35" s="30" t="s">
        <v>128</v>
      </c>
      <c r="B35" s="20">
        <f>SUM(B31:B34)</f>
        <v>0</v>
      </c>
      <c r="C35" s="20">
        <f>SUM(C31:C34)</f>
        <v>0</v>
      </c>
      <c r="D35" s="20">
        <f>B35-C35</f>
        <v>0</v>
      </c>
    </row>
    <row r="37" spans="1:5" ht="15" customHeight="1" x14ac:dyDescent="0.2">
      <c r="A37" s="5" t="s">
        <v>129</v>
      </c>
      <c r="B37" s="5"/>
      <c r="C37" s="5"/>
      <c r="D37" s="5"/>
      <c r="E37" s="5"/>
    </row>
    <row r="38" spans="1:5" ht="15.75" customHeight="1" x14ac:dyDescent="0.2">
      <c r="A38" s="18" t="s">
        <v>130</v>
      </c>
      <c r="B38" s="19">
        <v>0</v>
      </c>
      <c r="C38" s="19">
        <v>0</v>
      </c>
      <c r="D38" s="20">
        <f t="shared" ref="D38:D43" si="2">B38-C38</f>
        <v>0</v>
      </c>
      <c r="E38" s="21" t="s">
        <v>131</v>
      </c>
    </row>
    <row r="39" spans="1:5" ht="15.75" customHeight="1" x14ac:dyDescent="0.2">
      <c r="A39" s="18" t="s">
        <v>132</v>
      </c>
      <c r="B39" s="19">
        <v>0</v>
      </c>
      <c r="C39" s="19">
        <v>0</v>
      </c>
      <c r="D39" s="20">
        <f t="shared" si="2"/>
        <v>0</v>
      </c>
      <c r="E39" s="21"/>
    </row>
    <row r="40" spans="1:5" ht="15.75" customHeight="1" x14ac:dyDescent="0.2">
      <c r="A40" s="18" t="s">
        <v>133</v>
      </c>
      <c r="B40" s="19">
        <v>0</v>
      </c>
      <c r="C40" s="19">
        <v>0</v>
      </c>
      <c r="D40" s="20">
        <f t="shared" si="2"/>
        <v>0</v>
      </c>
      <c r="E40" s="21"/>
    </row>
    <row r="41" spans="1:5" ht="15.75" customHeight="1" x14ac:dyDescent="0.2">
      <c r="A41" s="18" t="s">
        <v>134</v>
      </c>
      <c r="B41" s="19">
        <v>0</v>
      </c>
      <c r="C41" s="19">
        <v>0</v>
      </c>
      <c r="D41" s="20">
        <f t="shared" si="2"/>
        <v>0</v>
      </c>
      <c r="E41" s="21"/>
    </row>
    <row r="42" spans="1:5" ht="15.75" customHeight="1" x14ac:dyDescent="0.2">
      <c r="A42" s="18" t="s">
        <v>135</v>
      </c>
      <c r="B42" s="19">
        <v>0</v>
      </c>
      <c r="C42" s="19">
        <v>0</v>
      </c>
      <c r="D42" s="20">
        <f t="shared" si="2"/>
        <v>0</v>
      </c>
      <c r="E42" s="21"/>
    </row>
    <row r="43" spans="1:5" ht="15" customHeight="1" x14ac:dyDescent="0.2">
      <c r="A43" s="30" t="s">
        <v>136</v>
      </c>
      <c r="B43" s="20">
        <f>SUM(B38:B42)</f>
        <v>0</v>
      </c>
      <c r="C43" s="20">
        <f>SUM(C38:C42)</f>
        <v>0</v>
      </c>
      <c r="D43" s="20">
        <f t="shared" si="2"/>
        <v>0</v>
      </c>
    </row>
    <row r="45" spans="1:5" ht="15" customHeight="1" x14ac:dyDescent="0.2">
      <c r="A45" s="5" t="s">
        <v>137</v>
      </c>
      <c r="B45" s="5"/>
      <c r="C45" s="5"/>
      <c r="D45" s="5"/>
      <c r="E45" s="5"/>
    </row>
    <row r="46" spans="1:5" ht="15.75" customHeight="1" x14ac:dyDescent="0.2">
      <c r="A46" s="18" t="s">
        <v>138</v>
      </c>
      <c r="B46" s="19">
        <v>0</v>
      </c>
      <c r="C46" s="19">
        <v>0</v>
      </c>
      <c r="D46" s="20">
        <f t="shared" ref="D46:D55" si="3">B46-C46</f>
        <v>0</v>
      </c>
      <c r="E46" s="21"/>
    </row>
    <row r="47" spans="1:5" ht="15.75" customHeight="1" x14ac:dyDescent="0.2">
      <c r="A47" s="18" t="s">
        <v>139</v>
      </c>
      <c r="B47" s="19">
        <v>0</v>
      </c>
      <c r="C47" s="19">
        <v>0</v>
      </c>
      <c r="D47" s="20">
        <f t="shared" si="3"/>
        <v>0</v>
      </c>
      <c r="E47" s="21"/>
    </row>
    <row r="48" spans="1:5" ht="15.75" customHeight="1" x14ac:dyDescent="0.2">
      <c r="A48" s="18" t="s">
        <v>140</v>
      </c>
      <c r="B48" s="19">
        <v>0</v>
      </c>
      <c r="C48" s="19">
        <v>0</v>
      </c>
      <c r="D48" s="20">
        <f t="shared" si="3"/>
        <v>0</v>
      </c>
      <c r="E48" s="21"/>
    </row>
    <row r="49" spans="1:5" ht="15.75" customHeight="1" x14ac:dyDescent="0.2">
      <c r="A49" s="18" t="s">
        <v>141</v>
      </c>
      <c r="B49" s="19">
        <v>0</v>
      </c>
      <c r="C49" s="19">
        <v>0</v>
      </c>
      <c r="D49" s="20">
        <f t="shared" si="3"/>
        <v>0</v>
      </c>
      <c r="E49" s="21"/>
    </row>
    <row r="50" spans="1:5" ht="15.75" customHeight="1" x14ac:dyDescent="0.2">
      <c r="A50" s="18" t="s">
        <v>142</v>
      </c>
      <c r="B50" s="19">
        <v>0</v>
      </c>
      <c r="C50" s="19">
        <v>0</v>
      </c>
      <c r="D50" s="20">
        <f t="shared" si="3"/>
        <v>0</v>
      </c>
      <c r="E50" s="21"/>
    </row>
    <row r="51" spans="1:5" ht="15.75" customHeight="1" x14ac:dyDescent="0.2">
      <c r="A51" s="18" t="s">
        <v>143</v>
      </c>
      <c r="B51" s="19">
        <v>0</v>
      </c>
      <c r="C51" s="19">
        <v>0</v>
      </c>
      <c r="D51" s="20">
        <f t="shared" si="3"/>
        <v>0</v>
      </c>
      <c r="E51" s="21"/>
    </row>
    <row r="52" spans="1:5" ht="15.75" customHeight="1" x14ac:dyDescent="0.2">
      <c r="A52" s="18" t="s">
        <v>144</v>
      </c>
      <c r="B52" s="19">
        <v>0</v>
      </c>
      <c r="C52" s="19">
        <v>0</v>
      </c>
      <c r="D52" s="20">
        <f t="shared" si="3"/>
        <v>0</v>
      </c>
      <c r="E52" s="21"/>
    </row>
    <row r="53" spans="1:5" ht="15.75" customHeight="1" x14ac:dyDescent="0.2">
      <c r="A53" s="18" t="s">
        <v>145</v>
      </c>
      <c r="B53" s="19">
        <v>0</v>
      </c>
      <c r="C53" s="19">
        <v>0</v>
      </c>
      <c r="D53" s="20">
        <f t="shared" si="3"/>
        <v>0</v>
      </c>
      <c r="E53" s="21"/>
    </row>
    <row r="54" spans="1:5" ht="15.75" customHeight="1" x14ac:dyDescent="0.2">
      <c r="A54" s="18" t="s">
        <v>146</v>
      </c>
      <c r="B54" s="19">
        <v>0</v>
      </c>
      <c r="C54" s="19">
        <v>0</v>
      </c>
      <c r="D54" s="20">
        <f t="shared" si="3"/>
        <v>0</v>
      </c>
      <c r="E54" s="21"/>
    </row>
    <row r="55" spans="1:5" ht="15" customHeight="1" x14ac:dyDescent="0.2">
      <c r="A55" s="30" t="s">
        <v>147</v>
      </c>
      <c r="B55" s="20">
        <f>SUM(B46:B54)</f>
        <v>0</v>
      </c>
      <c r="C55" s="20">
        <f>SUM(C46:C54)</f>
        <v>0</v>
      </c>
      <c r="D55" s="20">
        <f t="shared" si="3"/>
        <v>0</v>
      </c>
    </row>
    <row r="57" spans="1:5" ht="15" customHeight="1" x14ac:dyDescent="0.2">
      <c r="A57" s="5" t="s">
        <v>148</v>
      </c>
      <c r="B57" s="5"/>
      <c r="C57" s="5"/>
      <c r="D57" s="5"/>
      <c r="E57" s="5"/>
    </row>
    <row r="58" spans="1:5" ht="15.75" customHeight="1" x14ac:dyDescent="0.2">
      <c r="A58" s="18" t="s">
        <v>149</v>
      </c>
      <c r="B58" s="19">
        <v>0</v>
      </c>
      <c r="C58" s="19">
        <v>0</v>
      </c>
      <c r="D58" s="20">
        <f t="shared" ref="D58:D63" si="4">B58-C58</f>
        <v>0</v>
      </c>
      <c r="E58" s="21" t="s">
        <v>150</v>
      </c>
    </row>
    <row r="59" spans="1:5" ht="15.75" customHeight="1" x14ac:dyDescent="0.2">
      <c r="A59" s="18" t="s">
        <v>151</v>
      </c>
      <c r="B59" s="19">
        <v>0</v>
      </c>
      <c r="C59" s="19">
        <v>0</v>
      </c>
      <c r="D59" s="20">
        <f t="shared" si="4"/>
        <v>0</v>
      </c>
      <c r="E59" s="21" t="s">
        <v>152</v>
      </c>
    </row>
    <row r="60" spans="1:5" ht="15.75" customHeight="1" x14ac:dyDescent="0.2">
      <c r="A60" s="18" t="s">
        <v>153</v>
      </c>
      <c r="B60" s="19">
        <v>0</v>
      </c>
      <c r="C60" s="19">
        <v>0</v>
      </c>
      <c r="D60" s="20">
        <f t="shared" si="4"/>
        <v>0</v>
      </c>
      <c r="E60" s="21"/>
    </row>
    <row r="61" spans="1:5" ht="15.75" customHeight="1" x14ac:dyDescent="0.2">
      <c r="A61" s="18" t="s">
        <v>154</v>
      </c>
      <c r="B61" s="19">
        <v>0</v>
      </c>
      <c r="C61" s="19">
        <v>0</v>
      </c>
      <c r="D61" s="20">
        <f t="shared" si="4"/>
        <v>0</v>
      </c>
      <c r="E61" s="21" t="s">
        <v>155</v>
      </c>
    </row>
    <row r="62" spans="1:5" ht="15.75" customHeight="1" x14ac:dyDescent="0.2">
      <c r="A62" s="18" t="s">
        <v>156</v>
      </c>
      <c r="B62" s="19">
        <v>0</v>
      </c>
      <c r="C62" s="19">
        <v>0</v>
      </c>
      <c r="D62" s="20">
        <f t="shared" si="4"/>
        <v>0</v>
      </c>
      <c r="E62" s="21"/>
    </row>
    <row r="63" spans="1:5" ht="15" customHeight="1" x14ac:dyDescent="0.2">
      <c r="A63" s="30" t="s">
        <v>157</v>
      </c>
      <c r="B63" s="20">
        <f>SUM(B58:B62)</f>
        <v>0</v>
      </c>
      <c r="C63" s="20">
        <f>SUM(C58:C62)</f>
        <v>0</v>
      </c>
      <c r="D63" s="20">
        <f t="shared" si="4"/>
        <v>0</v>
      </c>
    </row>
    <row r="65" spans="1:5" ht="15" customHeight="1" x14ac:dyDescent="0.2">
      <c r="A65" s="5" t="s">
        <v>158</v>
      </c>
      <c r="B65" s="5"/>
      <c r="C65" s="5"/>
      <c r="D65" s="5"/>
      <c r="E65" s="5"/>
    </row>
    <row r="66" spans="1:5" ht="15.75" customHeight="1" x14ac:dyDescent="0.2">
      <c r="A66" s="18" t="s">
        <v>159</v>
      </c>
      <c r="B66" s="19">
        <v>0</v>
      </c>
      <c r="C66" s="19">
        <v>0</v>
      </c>
      <c r="D66" s="20">
        <f>B66-C66</f>
        <v>0</v>
      </c>
      <c r="E66" s="21" t="s">
        <v>160</v>
      </c>
    </row>
    <row r="67" spans="1:5" ht="15.75" customHeight="1" x14ac:dyDescent="0.2">
      <c r="A67" s="18" t="s">
        <v>161</v>
      </c>
      <c r="B67" s="19">
        <v>0</v>
      </c>
      <c r="C67" s="19">
        <v>0</v>
      </c>
      <c r="D67" s="20">
        <f>B67-C67</f>
        <v>0</v>
      </c>
      <c r="E67" s="21"/>
    </row>
    <row r="68" spans="1:5" ht="15.75" customHeight="1" x14ac:dyDescent="0.2">
      <c r="A68" s="18" t="s">
        <v>162</v>
      </c>
      <c r="B68" s="19">
        <v>0</v>
      </c>
      <c r="C68" s="19">
        <v>0</v>
      </c>
      <c r="D68" s="20">
        <f>B68-C68</f>
        <v>0</v>
      </c>
      <c r="E68" s="21"/>
    </row>
    <row r="69" spans="1:5" ht="15.75" customHeight="1" x14ac:dyDescent="0.2">
      <c r="A69" s="18" t="s">
        <v>163</v>
      </c>
      <c r="B69" s="19">
        <v>0</v>
      </c>
      <c r="C69" s="19">
        <v>0</v>
      </c>
      <c r="D69" s="20">
        <f>B69-C69</f>
        <v>0</v>
      </c>
      <c r="E69" s="21"/>
    </row>
    <row r="70" spans="1:5" ht="15" customHeight="1" x14ac:dyDescent="0.2">
      <c r="A70" s="30" t="s">
        <v>164</v>
      </c>
      <c r="B70" s="20">
        <f>SUM(B66:B69)</f>
        <v>0</v>
      </c>
      <c r="C70" s="20">
        <f>SUM(C66:C69)</f>
        <v>0</v>
      </c>
      <c r="D70" s="20">
        <f>B70-C70</f>
        <v>0</v>
      </c>
    </row>
    <row r="72" spans="1:5" ht="15" customHeight="1" x14ac:dyDescent="0.2">
      <c r="A72" s="5" t="s">
        <v>165</v>
      </c>
      <c r="B72" s="5"/>
      <c r="C72" s="5"/>
      <c r="D72" s="5"/>
      <c r="E72" s="5"/>
    </row>
    <row r="73" spans="1:5" ht="15.75" customHeight="1" x14ac:dyDescent="0.2">
      <c r="A73" s="18" t="s">
        <v>166</v>
      </c>
      <c r="B73" s="19">
        <v>0</v>
      </c>
      <c r="C73" s="19">
        <v>0</v>
      </c>
      <c r="D73" s="20">
        <f t="shared" ref="D73:D78" si="5">B73-C73</f>
        <v>0</v>
      </c>
      <c r="E73" s="21"/>
    </row>
    <row r="74" spans="1:5" ht="15.75" customHeight="1" x14ac:dyDescent="0.2">
      <c r="A74" s="18" t="s">
        <v>167</v>
      </c>
      <c r="B74" s="19">
        <v>0</v>
      </c>
      <c r="C74" s="19">
        <v>0</v>
      </c>
      <c r="D74" s="20">
        <f t="shared" si="5"/>
        <v>0</v>
      </c>
      <c r="E74" s="21"/>
    </row>
    <row r="75" spans="1:5" ht="15.75" customHeight="1" x14ac:dyDescent="0.2">
      <c r="A75" s="18" t="s">
        <v>168</v>
      </c>
      <c r="B75" s="19">
        <v>0</v>
      </c>
      <c r="C75" s="19">
        <v>0</v>
      </c>
      <c r="D75" s="20">
        <f t="shared" si="5"/>
        <v>0</v>
      </c>
      <c r="E75" s="21" t="s">
        <v>169</v>
      </c>
    </row>
    <row r="76" spans="1:5" ht="15.75" customHeight="1" x14ac:dyDescent="0.2">
      <c r="A76" s="18" t="s">
        <v>170</v>
      </c>
      <c r="B76" s="19">
        <v>0</v>
      </c>
      <c r="C76" s="19">
        <v>0</v>
      </c>
      <c r="D76" s="20">
        <f t="shared" si="5"/>
        <v>0</v>
      </c>
      <c r="E76" s="21"/>
    </row>
    <row r="77" spans="1:5" ht="15.75" customHeight="1" x14ac:dyDescent="0.2">
      <c r="A77" s="18" t="s">
        <v>171</v>
      </c>
      <c r="B77" s="19">
        <v>0</v>
      </c>
      <c r="C77" s="19">
        <v>0</v>
      </c>
      <c r="D77" s="20">
        <f t="shared" si="5"/>
        <v>0</v>
      </c>
      <c r="E77" s="21"/>
    </row>
    <row r="78" spans="1:5" ht="15" customHeight="1" x14ac:dyDescent="0.2">
      <c r="A78" s="30" t="s">
        <v>172</v>
      </c>
      <c r="B78" s="20">
        <f>SUM(B73:B77)</f>
        <v>0</v>
      </c>
      <c r="C78" s="20">
        <f>SUM(C73:C77)</f>
        <v>0</v>
      </c>
      <c r="D78" s="20">
        <f t="shared" si="5"/>
        <v>0</v>
      </c>
    </row>
    <row r="80" spans="1:5" ht="21.75" customHeight="1" x14ac:dyDescent="0.2">
      <c r="A80" s="22" t="s">
        <v>173</v>
      </c>
      <c r="B80" s="31">
        <f>B18+B28+B35+B43+B55+B63+B70+B78</f>
        <v>0</v>
      </c>
      <c r="C80" s="31">
        <f>C18+C28+C35+C43+C55+C63+C70+C78</f>
        <v>0</v>
      </c>
      <c r="D80" s="24"/>
      <c r="E80" s="24"/>
    </row>
    <row r="81" spans="1:5" ht="21.75" customHeight="1" x14ac:dyDescent="0.2">
      <c r="A81" s="32" t="s">
        <v>174</v>
      </c>
      <c r="B81" s="33">
        <f>'💰 Income'!C4-B80</f>
        <v>18</v>
      </c>
      <c r="C81" s="33">
        <f>'💰 Income'!C4-C80</f>
        <v>18</v>
      </c>
      <c r="D81" s="34" t="s">
        <v>175</v>
      </c>
      <c r="E81" s="26"/>
    </row>
  </sheetData>
  <mergeCells count="12">
    <mergeCell ref="A65:E65"/>
    <mergeCell ref="A72:E72"/>
    <mergeCell ref="A20:E20"/>
    <mergeCell ref="A30:E30"/>
    <mergeCell ref="A37:E37"/>
    <mergeCell ref="A45:E45"/>
    <mergeCell ref="A57:E57"/>
    <mergeCell ref="A1:E1"/>
    <mergeCell ref="A2:E2"/>
    <mergeCell ref="A3:E3"/>
    <mergeCell ref="C5:E5"/>
    <mergeCell ref="A7:E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showGridLines="0" zoomScaleNormal="100" workbookViewId="0">
      <pane ySplit="4" topLeftCell="A5" activePane="bottomLeft" state="frozen"/>
      <selection pane="bottomLeft" sqref="A1:G1"/>
    </sheetView>
  </sheetViews>
  <sheetFormatPr baseColWidth="10" defaultColWidth="8.6640625" defaultRowHeight="15" x14ac:dyDescent="0.2"/>
  <cols>
    <col min="1" max="1" width="24" customWidth="1"/>
    <col min="2" max="2" width="16" customWidth="1"/>
    <col min="3" max="6" width="14" customWidth="1"/>
    <col min="7" max="7" width="20" customWidth="1"/>
  </cols>
  <sheetData>
    <row r="1" spans="1:7" ht="31.5" customHeight="1" x14ac:dyDescent="0.2">
      <c r="A1" s="8" t="s">
        <v>176</v>
      </c>
      <c r="B1" s="8"/>
      <c r="C1" s="8"/>
      <c r="D1" s="8"/>
      <c r="E1" s="8"/>
      <c r="F1" s="8"/>
      <c r="G1" s="8"/>
    </row>
    <row r="2" spans="1:7" ht="18" customHeight="1" x14ac:dyDescent="0.2">
      <c r="A2" s="7" t="s">
        <v>177</v>
      </c>
      <c r="B2" s="7"/>
      <c r="C2" s="7"/>
      <c r="D2" s="7"/>
      <c r="E2" s="7"/>
      <c r="F2" s="7"/>
      <c r="G2" s="7"/>
    </row>
    <row r="3" spans="1:7" ht="15.75" customHeight="1" x14ac:dyDescent="0.2">
      <c r="A3" s="6" t="s">
        <v>0</v>
      </c>
      <c r="B3" s="6"/>
      <c r="C3" s="6"/>
      <c r="D3" s="6"/>
      <c r="E3" s="6"/>
      <c r="F3" s="6"/>
      <c r="G3" s="6"/>
    </row>
    <row r="4" spans="1:7" ht="6" customHeight="1" x14ac:dyDescent="0.2">
      <c r="C4" s="16">
        <f>B17</f>
        <v>0</v>
      </c>
    </row>
    <row r="5" spans="1:7" ht="27.75" customHeight="1" x14ac:dyDescent="0.2">
      <c r="A5" s="35" t="s">
        <v>178</v>
      </c>
      <c r="B5" s="35" t="s">
        <v>179</v>
      </c>
      <c r="C5" s="35" t="s">
        <v>180</v>
      </c>
      <c r="D5" s="35" t="s">
        <v>181</v>
      </c>
      <c r="E5" s="35" t="s">
        <v>182</v>
      </c>
      <c r="F5" s="35" t="s">
        <v>183</v>
      </c>
      <c r="G5" s="35" t="s">
        <v>184</v>
      </c>
    </row>
    <row r="6" spans="1:7" ht="15.75" customHeight="1" x14ac:dyDescent="0.2">
      <c r="A6" s="3" t="s">
        <v>185</v>
      </c>
      <c r="B6" s="3"/>
      <c r="C6" s="3"/>
      <c r="D6" s="3"/>
      <c r="E6" s="3"/>
      <c r="F6" s="3"/>
      <c r="G6" s="3"/>
    </row>
    <row r="7" spans="1:7" ht="16.5" customHeight="1" x14ac:dyDescent="0.2">
      <c r="A7" s="36" t="s">
        <v>186</v>
      </c>
      <c r="B7" s="19">
        <v>0</v>
      </c>
      <c r="C7" s="37">
        <v>0</v>
      </c>
      <c r="D7" s="19">
        <v>0</v>
      </c>
      <c r="E7" s="19">
        <v>0</v>
      </c>
      <c r="F7" s="38" t="str">
        <f t="shared" ref="F7:F16" si="0">IFERROR(IF(D7+E7=0,"-",CEILING(NPER(C7/12,-(D7+E7),B7),1)),"—")</f>
        <v>-</v>
      </c>
      <c r="G7" s="36"/>
    </row>
    <row r="8" spans="1:7" ht="16.5" customHeight="1" x14ac:dyDescent="0.2">
      <c r="A8" s="36" t="s">
        <v>187</v>
      </c>
      <c r="B8" s="19">
        <v>0</v>
      </c>
      <c r="C8" s="37">
        <v>0</v>
      </c>
      <c r="D8" s="19">
        <v>0</v>
      </c>
      <c r="E8" s="19">
        <v>0</v>
      </c>
      <c r="F8" s="38" t="str">
        <f t="shared" si="0"/>
        <v>-</v>
      </c>
      <c r="G8" s="36"/>
    </row>
    <row r="9" spans="1:7" ht="16.5" customHeight="1" x14ac:dyDescent="0.2">
      <c r="A9" s="36" t="s">
        <v>188</v>
      </c>
      <c r="B9" s="19">
        <v>0</v>
      </c>
      <c r="C9" s="37">
        <v>0</v>
      </c>
      <c r="D9" s="19">
        <v>0</v>
      </c>
      <c r="E9" s="19">
        <v>0</v>
      </c>
      <c r="F9" s="38" t="str">
        <f t="shared" si="0"/>
        <v>-</v>
      </c>
      <c r="G9" s="36"/>
    </row>
    <row r="10" spans="1:7" ht="16.5" customHeight="1" x14ac:dyDescent="0.2">
      <c r="A10" s="36" t="s">
        <v>189</v>
      </c>
      <c r="B10" s="19">
        <v>0</v>
      </c>
      <c r="C10" s="37">
        <v>0</v>
      </c>
      <c r="D10" s="19">
        <v>0</v>
      </c>
      <c r="E10" s="19">
        <v>0</v>
      </c>
      <c r="F10" s="38" t="str">
        <f t="shared" si="0"/>
        <v>-</v>
      </c>
      <c r="G10" s="36"/>
    </row>
    <row r="11" spans="1:7" ht="16.5" customHeight="1" x14ac:dyDescent="0.2">
      <c r="A11" s="36" t="s">
        <v>190</v>
      </c>
      <c r="B11" s="19">
        <v>0</v>
      </c>
      <c r="C11" s="37">
        <v>0</v>
      </c>
      <c r="D11" s="19">
        <v>0</v>
      </c>
      <c r="E11" s="19">
        <v>0</v>
      </c>
      <c r="F11" s="38" t="str">
        <f t="shared" si="0"/>
        <v>-</v>
      </c>
      <c r="G11" s="36"/>
    </row>
    <row r="12" spans="1:7" ht="16.5" customHeight="1" x14ac:dyDescent="0.2">
      <c r="A12" s="36" t="s">
        <v>191</v>
      </c>
      <c r="B12" s="19">
        <v>0</v>
      </c>
      <c r="C12" s="37">
        <v>0</v>
      </c>
      <c r="D12" s="19">
        <v>0</v>
      </c>
      <c r="E12" s="19">
        <v>0</v>
      </c>
      <c r="F12" s="38" t="str">
        <f t="shared" si="0"/>
        <v>-</v>
      </c>
      <c r="G12" s="36"/>
    </row>
    <row r="13" spans="1:7" ht="16.5" customHeight="1" x14ac:dyDescent="0.2">
      <c r="A13" s="36" t="s">
        <v>192</v>
      </c>
      <c r="B13" s="19">
        <v>0</v>
      </c>
      <c r="C13" s="37">
        <v>0</v>
      </c>
      <c r="D13" s="19">
        <v>0</v>
      </c>
      <c r="E13" s="19">
        <v>0</v>
      </c>
      <c r="F13" s="38" t="str">
        <f t="shared" si="0"/>
        <v>-</v>
      </c>
      <c r="G13" s="36"/>
    </row>
    <row r="14" spans="1:7" ht="16.5" customHeight="1" x14ac:dyDescent="0.2">
      <c r="A14" s="36" t="s">
        <v>193</v>
      </c>
      <c r="B14" s="19">
        <v>0</v>
      </c>
      <c r="C14" s="37">
        <v>0</v>
      </c>
      <c r="D14" s="19">
        <v>0</v>
      </c>
      <c r="E14" s="19">
        <v>0</v>
      </c>
      <c r="F14" s="38" t="str">
        <f t="shared" si="0"/>
        <v>-</v>
      </c>
      <c r="G14" s="36"/>
    </row>
    <row r="15" spans="1:7" ht="16.5" customHeight="1" x14ac:dyDescent="0.2">
      <c r="A15" s="36" t="s">
        <v>194</v>
      </c>
      <c r="B15" s="19">
        <v>0</v>
      </c>
      <c r="C15" s="37">
        <v>0</v>
      </c>
      <c r="D15" s="19">
        <v>0</v>
      </c>
      <c r="E15" s="19">
        <v>0</v>
      </c>
      <c r="F15" s="38" t="str">
        <f t="shared" si="0"/>
        <v>-</v>
      </c>
      <c r="G15" s="36"/>
    </row>
    <row r="16" spans="1:7" ht="16.5" customHeight="1" x14ac:dyDescent="0.2">
      <c r="A16" s="36" t="s">
        <v>195</v>
      </c>
      <c r="B16" s="19">
        <v>0</v>
      </c>
      <c r="C16" s="37">
        <v>0</v>
      </c>
      <c r="D16" s="19">
        <v>0</v>
      </c>
      <c r="E16" s="19">
        <v>0</v>
      </c>
      <c r="F16" s="38" t="str">
        <f t="shared" si="0"/>
        <v>-</v>
      </c>
      <c r="G16" s="36"/>
    </row>
    <row r="17" spans="1:7" ht="21.75" customHeight="1" x14ac:dyDescent="0.2">
      <c r="A17" s="22" t="s">
        <v>196</v>
      </c>
      <c r="B17" s="39">
        <f>SUM(B7:B16)</f>
        <v>0</v>
      </c>
      <c r="C17" s="24"/>
      <c r="D17" s="24"/>
      <c r="E17" s="24"/>
      <c r="F17" s="24"/>
      <c r="G17" s="24"/>
    </row>
    <row r="19" spans="1:7" ht="15" customHeight="1" x14ac:dyDescent="0.2">
      <c r="A19" s="1" t="s">
        <v>197</v>
      </c>
      <c r="B19" s="1"/>
      <c r="C19" s="1"/>
      <c r="D19" s="1"/>
      <c r="E19" s="1"/>
      <c r="F19" s="1"/>
      <c r="G19" s="1"/>
    </row>
  </sheetData>
  <mergeCells count="5">
    <mergeCell ref="A1:G1"/>
    <mergeCell ref="A2:G2"/>
    <mergeCell ref="A3:G3"/>
    <mergeCell ref="A6:G6"/>
    <mergeCell ref="A19:G19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zoomScaleNormal="100" workbookViewId="0">
      <pane ySplit="4" topLeftCell="A5" activePane="bottomLeft" state="frozen"/>
      <selection pane="bottomLeft" sqref="A1:D1"/>
    </sheetView>
  </sheetViews>
  <sheetFormatPr baseColWidth="10" defaultColWidth="8.6640625" defaultRowHeight="15" x14ac:dyDescent="0.2"/>
  <cols>
    <col min="1" max="1" width="30" customWidth="1"/>
    <col min="2" max="3" width="18" customWidth="1"/>
    <col min="4" max="4" width="20" customWidth="1"/>
  </cols>
  <sheetData>
    <row r="1" spans="1:4" ht="31.5" customHeight="1" x14ac:dyDescent="0.2">
      <c r="A1" s="8" t="s">
        <v>198</v>
      </c>
      <c r="B1" s="8"/>
      <c r="C1" s="8"/>
      <c r="D1" s="8"/>
    </row>
    <row r="2" spans="1:4" ht="18" customHeight="1" x14ac:dyDescent="0.2">
      <c r="A2" s="7" t="s">
        <v>199</v>
      </c>
      <c r="B2" s="7"/>
      <c r="C2" s="7"/>
      <c r="D2" s="7"/>
    </row>
    <row r="3" spans="1:4" ht="15.75" customHeight="1" x14ac:dyDescent="0.2">
      <c r="A3" s="6" t="s">
        <v>0</v>
      </c>
      <c r="B3" s="6"/>
      <c r="C3" s="6"/>
      <c r="D3" s="6"/>
    </row>
    <row r="4" spans="1:4" ht="6" customHeight="1" x14ac:dyDescent="0.2"/>
    <row r="5" spans="1:4" ht="15" customHeight="1" x14ac:dyDescent="0.2">
      <c r="A5" s="5" t="s">
        <v>200</v>
      </c>
      <c r="B5" s="5"/>
      <c r="C5" s="5"/>
      <c r="D5" s="5"/>
    </row>
    <row r="6" spans="1:4" ht="15.75" customHeight="1" x14ac:dyDescent="0.2">
      <c r="A6" s="3" t="s">
        <v>201</v>
      </c>
      <c r="B6" s="3"/>
      <c r="C6" s="3"/>
      <c r="D6" s="3"/>
    </row>
    <row r="7" spans="1:4" ht="16.5" customHeight="1" x14ac:dyDescent="0.2">
      <c r="A7" s="18" t="s">
        <v>202</v>
      </c>
      <c r="B7" s="20">
        <f>'📋 Budget'!C5</f>
        <v>0</v>
      </c>
      <c r="D7" s="21" t="s">
        <v>203</v>
      </c>
    </row>
    <row r="8" spans="1:4" ht="16.5" customHeight="1" x14ac:dyDescent="0.2">
      <c r="A8" s="18" t="s">
        <v>204</v>
      </c>
      <c r="B8" s="19">
        <v>0</v>
      </c>
      <c r="D8" s="21" t="s">
        <v>205</v>
      </c>
    </row>
    <row r="9" spans="1:4" ht="16.5" customHeight="1" x14ac:dyDescent="0.2">
      <c r="A9" s="18" t="s">
        <v>206</v>
      </c>
      <c r="B9" s="20">
        <f>B7*B8</f>
        <v>0</v>
      </c>
      <c r="D9" s="21" t="s">
        <v>207</v>
      </c>
    </row>
    <row r="10" spans="1:4" ht="16.5" customHeight="1" x14ac:dyDescent="0.2">
      <c r="A10" s="18" t="s">
        <v>208</v>
      </c>
      <c r="B10" s="19">
        <v>0</v>
      </c>
      <c r="D10" s="21" t="s">
        <v>209</v>
      </c>
    </row>
    <row r="11" spans="1:4" ht="16.5" customHeight="1" x14ac:dyDescent="0.2">
      <c r="A11" s="18" t="s">
        <v>210</v>
      </c>
      <c r="B11" s="19">
        <v>0</v>
      </c>
      <c r="D11" s="21" t="s">
        <v>211</v>
      </c>
    </row>
    <row r="12" spans="1:4" ht="16.5" customHeight="1" x14ac:dyDescent="0.2">
      <c r="A12" s="18" t="s">
        <v>212</v>
      </c>
      <c r="B12" s="40" t="str">
        <f>IFERROR(IF(B9&lt;=B10,"✅ Funded!",CEILING((B9-B10)/B11,1)),"—")</f>
        <v>✅ Funded!</v>
      </c>
      <c r="D12" s="21" t="s">
        <v>213</v>
      </c>
    </row>
    <row r="14" spans="1:4" ht="7.5" customHeight="1" x14ac:dyDescent="0.2"/>
    <row r="15" spans="1:4" ht="15" customHeight="1" x14ac:dyDescent="0.2">
      <c r="A15" s="5" t="s">
        <v>214</v>
      </c>
      <c r="B15" s="5"/>
      <c r="C15" s="5"/>
      <c r="D15" s="5"/>
    </row>
    <row r="16" spans="1:4" ht="15.75" customHeight="1" x14ac:dyDescent="0.2">
      <c r="A16" s="3" t="s">
        <v>215</v>
      </c>
      <c r="B16" s="3"/>
      <c r="C16" s="3"/>
      <c r="D16" s="3"/>
    </row>
    <row r="17" spans="1:4" ht="15" customHeight="1" x14ac:dyDescent="0.2">
      <c r="A17" s="17" t="s">
        <v>216</v>
      </c>
      <c r="B17" s="17" t="s">
        <v>217</v>
      </c>
      <c r="C17" s="17" t="s">
        <v>210</v>
      </c>
      <c r="D17" s="17" t="s">
        <v>218</v>
      </c>
    </row>
    <row r="18" spans="1:4" ht="16.5" customHeight="1" x14ac:dyDescent="0.2">
      <c r="A18" s="36" t="s">
        <v>219</v>
      </c>
      <c r="B18" s="19">
        <v>0</v>
      </c>
      <c r="C18" s="19">
        <v>0</v>
      </c>
      <c r="D18" s="19">
        <v>0</v>
      </c>
    </row>
    <row r="19" spans="1:4" ht="16.5" customHeight="1" x14ac:dyDescent="0.2">
      <c r="A19" s="36" t="s">
        <v>220</v>
      </c>
      <c r="B19" s="19">
        <v>0</v>
      </c>
      <c r="C19" s="19">
        <v>0</v>
      </c>
      <c r="D19" s="19">
        <v>0</v>
      </c>
    </row>
    <row r="20" spans="1:4" ht="16.5" customHeight="1" x14ac:dyDescent="0.2">
      <c r="A20" s="36" t="s">
        <v>221</v>
      </c>
      <c r="B20" s="19">
        <v>0</v>
      </c>
      <c r="C20" s="19">
        <v>0</v>
      </c>
      <c r="D20" s="19">
        <v>0</v>
      </c>
    </row>
    <row r="21" spans="1:4" ht="16.5" customHeight="1" x14ac:dyDescent="0.2">
      <c r="A21" s="36" t="s">
        <v>222</v>
      </c>
      <c r="B21" s="19">
        <v>0</v>
      </c>
      <c r="C21" s="19">
        <v>0</v>
      </c>
      <c r="D21" s="19">
        <v>0</v>
      </c>
    </row>
    <row r="22" spans="1:4" ht="16.5" customHeight="1" x14ac:dyDescent="0.2">
      <c r="A22" s="36" t="s">
        <v>223</v>
      </c>
      <c r="B22" s="19">
        <v>0</v>
      </c>
      <c r="C22" s="19">
        <v>0</v>
      </c>
      <c r="D22" s="19">
        <v>0</v>
      </c>
    </row>
    <row r="23" spans="1:4" ht="16.5" customHeight="1" x14ac:dyDescent="0.2">
      <c r="A23" s="36" t="s">
        <v>224</v>
      </c>
      <c r="B23" s="19">
        <v>0</v>
      </c>
      <c r="C23" s="19">
        <v>0</v>
      </c>
      <c r="D23" s="19">
        <v>0</v>
      </c>
    </row>
    <row r="24" spans="1:4" ht="16.5" customHeight="1" x14ac:dyDescent="0.2">
      <c r="A24" s="36" t="s">
        <v>225</v>
      </c>
      <c r="B24" s="19">
        <v>0</v>
      </c>
      <c r="C24" s="19">
        <v>0</v>
      </c>
      <c r="D24" s="19">
        <v>0</v>
      </c>
    </row>
    <row r="25" spans="1:4" ht="16.5" customHeight="1" x14ac:dyDescent="0.2">
      <c r="A25" s="36" t="s">
        <v>226</v>
      </c>
      <c r="B25" s="19">
        <v>0</v>
      </c>
      <c r="C25" s="19">
        <v>0</v>
      </c>
      <c r="D25" s="19">
        <v>0</v>
      </c>
    </row>
    <row r="26" spans="1:4" ht="15" customHeight="1" x14ac:dyDescent="0.2">
      <c r="A26" s="41" t="s">
        <v>227</v>
      </c>
      <c r="B26" s="23">
        <f>SUM(B18:B25)</f>
        <v>0</v>
      </c>
      <c r="C26" s="23">
        <f>SUM(C18:C25)</f>
        <v>0</v>
      </c>
      <c r="D26" s="23">
        <f>SUM(D18:D25)</f>
        <v>0</v>
      </c>
    </row>
  </sheetData>
  <mergeCells count="7">
    <mergeCell ref="A15:D15"/>
    <mergeCell ref="A16:D16"/>
    <mergeCell ref="A1:D1"/>
    <mergeCell ref="A2:D2"/>
    <mergeCell ref="A3:D3"/>
    <mergeCell ref="A5:D5"/>
    <mergeCell ref="A6:D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showGridLines="0" zoomScaleNormal="100" workbookViewId="0">
      <pane ySplit="4" topLeftCell="A5" activePane="bottomLeft" state="frozen"/>
      <selection pane="bottomLeft" sqref="A1:D1"/>
    </sheetView>
  </sheetViews>
  <sheetFormatPr baseColWidth="10" defaultColWidth="8.6640625" defaultRowHeight="15" x14ac:dyDescent="0.2"/>
  <cols>
    <col min="1" max="1" width="32" customWidth="1"/>
    <col min="2" max="3" width="18" customWidth="1"/>
    <col min="4" max="4" width="22" customWidth="1"/>
  </cols>
  <sheetData>
    <row r="1" spans="1:4" ht="31.5" customHeight="1" x14ac:dyDescent="0.2">
      <c r="A1" s="8" t="s">
        <v>228</v>
      </c>
      <c r="B1" s="8"/>
      <c r="C1" s="8"/>
      <c r="D1" s="8"/>
    </row>
    <row r="2" spans="1:4" ht="18" customHeight="1" x14ac:dyDescent="0.2">
      <c r="A2" s="7" t="s">
        <v>229</v>
      </c>
      <c r="B2" s="7"/>
      <c r="C2" s="7"/>
      <c r="D2" s="7"/>
    </row>
    <row r="3" spans="1:4" ht="15.75" customHeight="1" x14ac:dyDescent="0.2">
      <c r="A3" s="6" t="s">
        <v>0</v>
      </c>
      <c r="B3" s="6"/>
      <c r="C3" s="6"/>
      <c r="D3" s="6"/>
    </row>
    <row r="4" spans="1:4" ht="6" customHeight="1" x14ac:dyDescent="0.2"/>
    <row r="5" spans="1:4" ht="15" customHeight="1" x14ac:dyDescent="0.2">
      <c r="A5" s="17" t="s">
        <v>230</v>
      </c>
      <c r="B5" s="17" t="s">
        <v>231</v>
      </c>
      <c r="C5" s="17" t="s">
        <v>95</v>
      </c>
      <c r="D5" s="17" t="s">
        <v>38</v>
      </c>
    </row>
    <row r="6" spans="1:4" ht="15" customHeight="1" x14ac:dyDescent="0.2">
      <c r="A6" s="5" t="s">
        <v>232</v>
      </c>
      <c r="B6" s="5"/>
      <c r="C6" s="5"/>
      <c r="D6" s="5"/>
    </row>
    <row r="7" spans="1:4" ht="15.75" customHeight="1" x14ac:dyDescent="0.2">
      <c r="A7" s="18" t="s">
        <v>233</v>
      </c>
      <c r="B7" s="19">
        <v>0</v>
      </c>
      <c r="C7" s="19">
        <v>0</v>
      </c>
      <c r="D7" s="21" t="s">
        <v>234</v>
      </c>
    </row>
    <row r="8" spans="1:4" ht="15.75" customHeight="1" x14ac:dyDescent="0.2">
      <c r="A8" s="18" t="s">
        <v>235</v>
      </c>
      <c r="B8" s="19">
        <v>0</v>
      </c>
      <c r="C8" s="19">
        <v>0</v>
      </c>
      <c r="D8" s="21" t="s">
        <v>236</v>
      </c>
    </row>
    <row r="9" spans="1:4" ht="15.75" customHeight="1" x14ac:dyDescent="0.2">
      <c r="A9" s="18" t="s">
        <v>237</v>
      </c>
      <c r="B9" s="19">
        <v>0</v>
      </c>
      <c r="C9" s="19">
        <v>0</v>
      </c>
      <c r="D9" s="21" t="s">
        <v>238</v>
      </c>
    </row>
    <row r="10" spans="1:4" ht="15.75" customHeight="1" x14ac:dyDescent="0.2">
      <c r="A10" s="18" t="s">
        <v>239</v>
      </c>
      <c r="B10" s="19">
        <v>0</v>
      </c>
      <c r="C10" s="19">
        <v>0</v>
      </c>
      <c r="D10" s="21" t="s">
        <v>240</v>
      </c>
    </row>
    <row r="11" spans="1:4" ht="15.75" customHeight="1" x14ac:dyDescent="0.2">
      <c r="A11" s="18" t="s">
        <v>241</v>
      </c>
      <c r="B11" s="19">
        <v>0</v>
      </c>
      <c r="C11" s="19">
        <v>0</v>
      </c>
      <c r="D11" s="21" t="s">
        <v>242</v>
      </c>
    </row>
    <row r="12" spans="1:4" ht="15" customHeight="1" x14ac:dyDescent="0.2">
      <c r="A12" s="30" t="s">
        <v>243</v>
      </c>
      <c r="B12" s="20">
        <f>SUM(B7:B11)</f>
        <v>0</v>
      </c>
      <c r="C12" s="20">
        <f>SUM(C7:C11)</f>
        <v>0</v>
      </c>
    </row>
    <row r="14" spans="1:4" ht="15" customHeight="1" x14ac:dyDescent="0.2">
      <c r="A14" s="5" t="s">
        <v>244</v>
      </c>
      <c r="B14" s="5"/>
      <c r="C14" s="5"/>
      <c r="D14" s="5"/>
    </row>
    <row r="15" spans="1:4" ht="15.75" customHeight="1" x14ac:dyDescent="0.2">
      <c r="A15" s="18" t="s">
        <v>245</v>
      </c>
      <c r="B15" s="19">
        <v>0</v>
      </c>
      <c r="C15" s="19">
        <v>0</v>
      </c>
      <c r="D15" s="21" t="s">
        <v>246</v>
      </c>
    </row>
    <row r="16" spans="1:4" ht="15.75" customHeight="1" x14ac:dyDescent="0.2">
      <c r="A16" s="18" t="s">
        <v>247</v>
      </c>
      <c r="B16" s="19">
        <v>0</v>
      </c>
      <c r="C16" s="19">
        <v>0</v>
      </c>
      <c r="D16" s="21"/>
    </row>
    <row r="17" spans="1:4" ht="15.75" customHeight="1" x14ac:dyDescent="0.2">
      <c r="A17" s="18" t="s">
        <v>248</v>
      </c>
      <c r="B17" s="19">
        <v>0</v>
      </c>
      <c r="C17" s="19">
        <v>0</v>
      </c>
      <c r="D17" s="21"/>
    </row>
    <row r="18" spans="1:4" ht="15.75" customHeight="1" x14ac:dyDescent="0.2">
      <c r="A18" s="18" t="s">
        <v>249</v>
      </c>
      <c r="B18" s="19">
        <v>0</v>
      </c>
      <c r="C18" s="19">
        <v>0</v>
      </c>
      <c r="D18" s="21"/>
    </row>
    <row r="19" spans="1:4" ht="15.75" customHeight="1" x14ac:dyDescent="0.2">
      <c r="A19" s="18" t="s">
        <v>250</v>
      </c>
      <c r="B19" s="19">
        <v>0</v>
      </c>
      <c r="C19" s="19">
        <v>0</v>
      </c>
      <c r="D19" s="21"/>
    </row>
    <row r="20" spans="1:4" ht="15.75" customHeight="1" x14ac:dyDescent="0.2">
      <c r="A20" s="18" t="s">
        <v>251</v>
      </c>
      <c r="B20" s="19">
        <v>0</v>
      </c>
      <c r="C20" s="19">
        <v>0</v>
      </c>
      <c r="D20" s="21"/>
    </row>
    <row r="21" spans="1:4" ht="15.75" customHeight="1" x14ac:dyDescent="0.2">
      <c r="A21" s="18" t="s">
        <v>252</v>
      </c>
      <c r="B21" s="19">
        <v>0</v>
      </c>
      <c r="C21" s="19">
        <v>0</v>
      </c>
      <c r="D21" s="21"/>
    </row>
    <row r="22" spans="1:4" ht="15.75" customHeight="1" x14ac:dyDescent="0.2">
      <c r="A22" s="18" t="s">
        <v>253</v>
      </c>
      <c r="B22" s="19">
        <v>0</v>
      </c>
      <c r="C22" s="19">
        <v>0</v>
      </c>
      <c r="D22" s="21" t="s">
        <v>254</v>
      </c>
    </row>
    <row r="23" spans="1:4" ht="15.75" customHeight="1" x14ac:dyDescent="0.2">
      <c r="A23" s="18" t="s">
        <v>255</v>
      </c>
      <c r="B23" s="19">
        <v>0</v>
      </c>
      <c r="C23" s="19">
        <v>0</v>
      </c>
      <c r="D23" s="21" t="s">
        <v>256</v>
      </c>
    </row>
    <row r="24" spans="1:4" ht="15.75" customHeight="1" x14ac:dyDescent="0.2">
      <c r="A24" s="18" t="s">
        <v>257</v>
      </c>
      <c r="B24" s="19">
        <v>0</v>
      </c>
      <c r="C24" s="19">
        <v>0</v>
      </c>
      <c r="D24" s="21" t="s">
        <v>258</v>
      </c>
    </row>
    <row r="25" spans="1:4" ht="15.75" customHeight="1" x14ac:dyDescent="0.2">
      <c r="A25" s="18" t="s">
        <v>259</v>
      </c>
      <c r="B25" s="19">
        <v>0</v>
      </c>
      <c r="C25" s="19">
        <v>0</v>
      </c>
      <c r="D25" s="21" t="s">
        <v>260</v>
      </c>
    </row>
    <row r="26" spans="1:4" ht="15.75" customHeight="1" x14ac:dyDescent="0.2">
      <c r="A26" s="18" t="s">
        <v>261</v>
      </c>
      <c r="B26" s="19">
        <v>0</v>
      </c>
      <c r="C26" s="19">
        <v>0</v>
      </c>
      <c r="D26" s="21" t="s">
        <v>262</v>
      </c>
    </row>
    <row r="27" spans="1:4" ht="15.75" customHeight="1" x14ac:dyDescent="0.2">
      <c r="A27" s="18" t="s">
        <v>263</v>
      </c>
      <c r="B27" s="19">
        <v>0</v>
      </c>
      <c r="C27" s="19">
        <v>0</v>
      </c>
      <c r="D27" s="21"/>
    </row>
    <row r="28" spans="1:4" ht="15" customHeight="1" x14ac:dyDescent="0.2">
      <c r="A28" s="30" t="s">
        <v>264</v>
      </c>
      <c r="B28" s="20">
        <f>SUM(B15:B27)</f>
        <v>0</v>
      </c>
      <c r="C28" s="20">
        <f>SUM(C15:C27)</f>
        <v>0</v>
      </c>
    </row>
    <row r="30" spans="1:4" ht="15" customHeight="1" x14ac:dyDescent="0.2">
      <c r="A30" s="5" t="s">
        <v>265</v>
      </c>
      <c r="B30" s="5"/>
      <c r="C30" s="5"/>
      <c r="D30" s="5"/>
    </row>
    <row r="31" spans="1:4" ht="15.75" customHeight="1" x14ac:dyDescent="0.2">
      <c r="A31" s="18" t="s">
        <v>266</v>
      </c>
      <c r="B31" s="19">
        <v>0</v>
      </c>
      <c r="C31" s="19">
        <v>0</v>
      </c>
      <c r="D31" s="21" t="s">
        <v>267</v>
      </c>
    </row>
    <row r="32" spans="1:4" ht="15.75" customHeight="1" x14ac:dyDescent="0.2">
      <c r="A32" s="18" t="s">
        <v>268</v>
      </c>
      <c r="B32" s="19">
        <v>0</v>
      </c>
      <c r="C32" s="19">
        <v>0</v>
      </c>
      <c r="D32" s="21" t="s">
        <v>103</v>
      </c>
    </row>
    <row r="33" spans="1:4" ht="15.75" customHeight="1" x14ac:dyDescent="0.2">
      <c r="A33" s="18" t="s">
        <v>269</v>
      </c>
      <c r="B33" s="19">
        <v>0</v>
      </c>
      <c r="C33" s="19">
        <v>0</v>
      </c>
      <c r="D33" s="21" t="s">
        <v>103</v>
      </c>
    </row>
    <row r="34" spans="1:4" ht="15.75" customHeight="1" x14ac:dyDescent="0.2">
      <c r="A34" s="18" t="s">
        <v>270</v>
      </c>
      <c r="B34" s="19">
        <v>0</v>
      </c>
      <c r="C34" s="19">
        <v>0</v>
      </c>
      <c r="D34" s="21"/>
    </row>
    <row r="35" spans="1:4" ht="15.75" customHeight="1" x14ac:dyDescent="0.2">
      <c r="A35" s="18" t="s">
        <v>271</v>
      </c>
      <c r="B35" s="19">
        <v>0</v>
      </c>
      <c r="C35" s="19">
        <v>0</v>
      </c>
      <c r="D35" s="21"/>
    </row>
    <row r="36" spans="1:4" ht="15.75" customHeight="1" x14ac:dyDescent="0.2">
      <c r="A36" s="18" t="s">
        <v>272</v>
      </c>
      <c r="B36" s="19">
        <v>0</v>
      </c>
      <c r="C36" s="19">
        <v>0</v>
      </c>
      <c r="D36" s="21"/>
    </row>
    <row r="37" spans="1:4" ht="15.75" customHeight="1" x14ac:dyDescent="0.2">
      <c r="A37" s="18" t="s">
        <v>273</v>
      </c>
      <c r="B37" s="19">
        <v>0</v>
      </c>
      <c r="C37" s="19">
        <v>0</v>
      </c>
      <c r="D37" s="21" t="s">
        <v>274</v>
      </c>
    </row>
    <row r="38" spans="1:4" ht="15.75" customHeight="1" x14ac:dyDescent="0.2">
      <c r="A38" s="18" t="s">
        <v>275</v>
      </c>
      <c r="B38" s="19">
        <v>0</v>
      </c>
      <c r="C38" s="19">
        <v>0</v>
      </c>
      <c r="D38" s="21" t="s">
        <v>276</v>
      </c>
    </row>
    <row r="39" spans="1:4" ht="15.75" customHeight="1" x14ac:dyDescent="0.2">
      <c r="A39" s="18" t="s">
        <v>277</v>
      </c>
      <c r="B39" s="19">
        <v>0</v>
      </c>
      <c r="C39" s="19">
        <v>0</v>
      </c>
      <c r="D39" s="21"/>
    </row>
    <row r="40" spans="1:4" ht="15.75" customHeight="1" x14ac:dyDescent="0.2">
      <c r="A40" s="18" t="s">
        <v>278</v>
      </c>
      <c r="B40" s="19">
        <v>0</v>
      </c>
      <c r="C40" s="19">
        <v>0</v>
      </c>
      <c r="D40" s="21" t="s">
        <v>279</v>
      </c>
    </row>
    <row r="41" spans="1:4" ht="15.75" customHeight="1" x14ac:dyDescent="0.2">
      <c r="A41" s="18" t="s">
        <v>280</v>
      </c>
      <c r="B41" s="19">
        <v>0</v>
      </c>
      <c r="C41" s="19">
        <v>0</v>
      </c>
      <c r="D41" s="21"/>
    </row>
    <row r="42" spans="1:4" ht="15" customHeight="1" x14ac:dyDescent="0.2">
      <c r="A42" s="30" t="s">
        <v>281</v>
      </c>
      <c r="B42" s="20">
        <f>SUM(B31:B41)</f>
        <v>0</v>
      </c>
      <c r="C42" s="20">
        <f>SUM(C31:C41)</f>
        <v>0</v>
      </c>
    </row>
  </sheetData>
  <mergeCells count="6">
    <mergeCell ref="A30:D30"/>
    <mergeCell ref="A1:D1"/>
    <mergeCell ref="A2:D2"/>
    <mergeCell ref="A3:D3"/>
    <mergeCell ref="A6:D6"/>
    <mergeCell ref="A14:D14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0"/>
  <sheetViews>
    <sheetView showGridLines="0" zoomScaleNormal="100" workbookViewId="0">
      <pane ySplit="4" topLeftCell="A5" activePane="bottomLeft" state="frozen"/>
      <selection pane="bottomLeft" sqref="A1:C1"/>
    </sheetView>
  </sheetViews>
  <sheetFormatPr baseColWidth="10" defaultColWidth="8.6640625" defaultRowHeight="15" x14ac:dyDescent="0.2"/>
  <cols>
    <col min="1" max="1" width="32" customWidth="1"/>
    <col min="2" max="2" width="18" customWidth="1"/>
    <col min="3" max="3" width="22" customWidth="1"/>
  </cols>
  <sheetData>
    <row r="1" spans="1:3" ht="31.5" customHeight="1" x14ac:dyDescent="0.2">
      <c r="A1" s="8" t="s">
        <v>282</v>
      </c>
      <c r="B1" s="8"/>
      <c r="C1" s="8"/>
    </row>
    <row r="2" spans="1:3" ht="18" customHeight="1" x14ac:dyDescent="0.2">
      <c r="A2" s="7" t="s">
        <v>283</v>
      </c>
      <c r="B2" s="7"/>
      <c r="C2" s="7"/>
    </row>
    <row r="3" spans="1:3" ht="15.75" customHeight="1" x14ac:dyDescent="0.2">
      <c r="A3" s="6" t="s">
        <v>0</v>
      </c>
      <c r="B3" s="6"/>
      <c r="C3" s="6"/>
    </row>
    <row r="4" spans="1:3" ht="6" customHeight="1" x14ac:dyDescent="0.2">
      <c r="C4" s="16">
        <f>B50</f>
        <v>0</v>
      </c>
    </row>
    <row r="5" spans="1:3" ht="15" customHeight="1" x14ac:dyDescent="0.2">
      <c r="A5" s="5" t="s">
        <v>284</v>
      </c>
      <c r="B5" s="5"/>
    </row>
    <row r="6" spans="1:3" ht="15.75" customHeight="1" x14ac:dyDescent="0.2">
      <c r="A6" s="18" t="s">
        <v>285</v>
      </c>
      <c r="B6" s="19">
        <v>0</v>
      </c>
      <c r="C6" s="21" t="s">
        <v>286</v>
      </c>
    </row>
    <row r="7" spans="1:3" ht="15.75" customHeight="1" x14ac:dyDescent="0.2">
      <c r="A7" s="18" t="s">
        <v>287</v>
      </c>
      <c r="B7" s="19">
        <v>0</v>
      </c>
      <c r="C7" s="21" t="s">
        <v>288</v>
      </c>
    </row>
    <row r="8" spans="1:3" ht="15.75" customHeight="1" x14ac:dyDescent="0.2">
      <c r="A8" s="18" t="s">
        <v>289</v>
      </c>
      <c r="B8" s="19">
        <v>0</v>
      </c>
      <c r="C8" s="21" t="s">
        <v>290</v>
      </c>
    </row>
    <row r="9" spans="1:3" ht="15.75" customHeight="1" x14ac:dyDescent="0.2">
      <c r="A9" s="18" t="s">
        <v>291</v>
      </c>
      <c r="B9" s="19">
        <v>0</v>
      </c>
      <c r="C9" s="21"/>
    </row>
    <row r="10" spans="1:3" ht="15.75" customHeight="1" x14ac:dyDescent="0.2">
      <c r="A10" s="18" t="s">
        <v>292</v>
      </c>
      <c r="B10" s="19">
        <v>0</v>
      </c>
      <c r="C10" s="21"/>
    </row>
    <row r="11" spans="1:3" ht="15" customHeight="1" x14ac:dyDescent="0.2">
      <c r="A11" s="30" t="s">
        <v>293</v>
      </c>
      <c r="B11" s="20">
        <f>SUM(B6:B10)</f>
        <v>0</v>
      </c>
    </row>
    <row r="13" spans="1:3" ht="15" customHeight="1" x14ac:dyDescent="0.2">
      <c r="A13" s="5" t="s">
        <v>294</v>
      </c>
      <c r="B13" s="5"/>
    </row>
    <row r="14" spans="1:3" ht="15.75" customHeight="1" x14ac:dyDescent="0.2">
      <c r="A14" s="18" t="s">
        <v>295</v>
      </c>
      <c r="B14" s="19">
        <v>0</v>
      </c>
      <c r="C14" s="21" t="s">
        <v>296</v>
      </c>
    </row>
    <row r="15" spans="1:3" ht="15.75" customHeight="1" x14ac:dyDescent="0.2">
      <c r="A15" s="18" t="s">
        <v>297</v>
      </c>
      <c r="B15" s="19">
        <v>0</v>
      </c>
      <c r="C15" s="21" t="s">
        <v>298</v>
      </c>
    </row>
    <row r="16" spans="1:3" ht="15.75" customHeight="1" x14ac:dyDescent="0.2">
      <c r="A16" s="18" t="s">
        <v>299</v>
      </c>
      <c r="B16" s="19">
        <v>0</v>
      </c>
      <c r="C16" s="21" t="s">
        <v>300</v>
      </c>
    </row>
    <row r="17" spans="1:3" ht="15.75" customHeight="1" x14ac:dyDescent="0.2">
      <c r="A17" s="18" t="s">
        <v>301</v>
      </c>
      <c r="B17" s="19">
        <v>0</v>
      </c>
      <c r="C17" s="21" t="s">
        <v>302</v>
      </c>
    </row>
    <row r="18" spans="1:3" ht="15.75" customHeight="1" x14ac:dyDescent="0.2">
      <c r="A18" s="18" t="s">
        <v>303</v>
      </c>
      <c r="B18" s="19">
        <v>0</v>
      </c>
      <c r="C18" s="21" t="s">
        <v>304</v>
      </c>
    </row>
    <row r="19" spans="1:3" ht="15.75" customHeight="1" x14ac:dyDescent="0.2">
      <c r="A19" s="18" t="s">
        <v>305</v>
      </c>
      <c r="B19" s="19">
        <v>0</v>
      </c>
      <c r="C19" s="21"/>
    </row>
    <row r="20" spans="1:3" ht="15" customHeight="1" x14ac:dyDescent="0.2">
      <c r="A20" s="30" t="s">
        <v>293</v>
      </c>
      <c r="B20" s="20">
        <f>SUM(B14:B19)</f>
        <v>0</v>
      </c>
    </row>
    <row r="22" spans="1:3" ht="15" customHeight="1" x14ac:dyDescent="0.2">
      <c r="A22" s="5" t="s">
        <v>306</v>
      </c>
      <c r="B22" s="5"/>
    </row>
    <row r="23" spans="1:3" ht="15.75" customHeight="1" x14ac:dyDescent="0.2">
      <c r="A23" s="18" t="s">
        <v>307</v>
      </c>
      <c r="B23" s="19">
        <v>0</v>
      </c>
      <c r="C23" s="21" t="s">
        <v>308</v>
      </c>
    </row>
    <row r="24" spans="1:3" ht="15.75" customHeight="1" x14ac:dyDescent="0.2">
      <c r="A24" s="18" t="s">
        <v>309</v>
      </c>
      <c r="B24" s="19">
        <v>0</v>
      </c>
      <c r="C24" s="21"/>
    </row>
    <row r="25" spans="1:3" ht="15.75" customHeight="1" x14ac:dyDescent="0.2">
      <c r="A25" s="18" t="s">
        <v>310</v>
      </c>
      <c r="B25" s="19">
        <v>0</v>
      </c>
      <c r="C25" s="21"/>
    </row>
    <row r="26" spans="1:3" ht="15.75" customHeight="1" x14ac:dyDescent="0.2">
      <c r="A26" s="18" t="s">
        <v>311</v>
      </c>
      <c r="B26" s="19">
        <v>0</v>
      </c>
      <c r="C26" s="21"/>
    </row>
    <row r="27" spans="1:3" ht="15" customHeight="1" x14ac:dyDescent="0.2">
      <c r="A27" s="30" t="s">
        <v>293</v>
      </c>
      <c r="B27" s="20">
        <f>SUM(B23:B26)</f>
        <v>0</v>
      </c>
    </row>
    <row r="29" spans="1:3" ht="15" customHeight="1" x14ac:dyDescent="0.2">
      <c r="A29" s="5" t="s">
        <v>312</v>
      </c>
      <c r="B29" s="5"/>
    </row>
    <row r="30" spans="1:3" ht="15.75" customHeight="1" x14ac:dyDescent="0.2">
      <c r="A30" s="18" t="s">
        <v>313</v>
      </c>
      <c r="B30" s="19">
        <v>0</v>
      </c>
      <c r="C30" s="21" t="s">
        <v>314</v>
      </c>
    </row>
    <row r="31" spans="1:3" ht="15.75" customHeight="1" x14ac:dyDescent="0.2">
      <c r="A31" s="18" t="s">
        <v>315</v>
      </c>
      <c r="B31" s="19">
        <v>0</v>
      </c>
      <c r="C31" s="21"/>
    </row>
    <row r="32" spans="1:3" ht="15.75" customHeight="1" x14ac:dyDescent="0.2">
      <c r="A32" s="18" t="s">
        <v>316</v>
      </c>
      <c r="B32" s="19">
        <v>0</v>
      </c>
      <c r="C32" s="21"/>
    </row>
    <row r="33" spans="1:3" ht="15.75" customHeight="1" x14ac:dyDescent="0.2">
      <c r="A33" s="18" t="s">
        <v>317</v>
      </c>
      <c r="B33" s="19">
        <v>0</v>
      </c>
      <c r="C33" s="21" t="s">
        <v>318</v>
      </c>
    </row>
    <row r="34" spans="1:3" ht="15.75" customHeight="1" x14ac:dyDescent="0.2">
      <c r="A34" s="18" t="s">
        <v>319</v>
      </c>
      <c r="B34" s="19">
        <v>0</v>
      </c>
      <c r="C34" s="21"/>
    </row>
    <row r="35" spans="1:3" ht="15" customHeight="1" x14ac:dyDescent="0.2">
      <c r="A35" s="30" t="s">
        <v>293</v>
      </c>
      <c r="B35" s="20">
        <f>SUM(B30:B34)</f>
        <v>0</v>
      </c>
    </row>
    <row r="37" spans="1:3" ht="21.75" customHeight="1" x14ac:dyDescent="0.2">
      <c r="A37" s="42" t="s">
        <v>320</v>
      </c>
      <c r="B37" s="43">
        <f>SUM(B5:B36)</f>
        <v>0</v>
      </c>
    </row>
    <row r="39" spans="1:3" ht="15" customHeight="1" x14ac:dyDescent="0.2">
      <c r="A39" s="5" t="s">
        <v>321</v>
      </c>
      <c r="B39" s="5"/>
    </row>
    <row r="40" spans="1:3" ht="15.75" customHeight="1" x14ac:dyDescent="0.2">
      <c r="A40" s="18" t="s">
        <v>322</v>
      </c>
      <c r="B40" s="19">
        <v>0</v>
      </c>
      <c r="C40" s="21" t="s">
        <v>323</v>
      </c>
    </row>
    <row r="41" spans="1:3" ht="15.75" customHeight="1" x14ac:dyDescent="0.2">
      <c r="A41" s="18" t="s">
        <v>324</v>
      </c>
      <c r="B41" s="19">
        <v>0</v>
      </c>
      <c r="C41" s="21"/>
    </row>
    <row r="42" spans="1:3" ht="15.75" customHeight="1" x14ac:dyDescent="0.2">
      <c r="A42" s="18" t="s">
        <v>325</v>
      </c>
      <c r="B42" s="19">
        <v>0</v>
      </c>
      <c r="C42" s="21" t="s">
        <v>326</v>
      </c>
    </row>
    <row r="43" spans="1:3" ht="15.75" customHeight="1" x14ac:dyDescent="0.2">
      <c r="A43" s="18" t="s">
        <v>327</v>
      </c>
      <c r="B43" s="19">
        <v>0</v>
      </c>
      <c r="C43" s="21"/>
    </row>
    <row r="44" spans="1:3" ht="15.75" customHeight="1" x14ac:dyDescent="0.2">
      <c r="A44" s="18" t="s">
        <v>328</v>
      </c>
      <c r="B44" s="19">
        <v>0</v>
      </c>
      <c r="C44" s="21" t="s">
        <v>329</v>
      </c>
    </row>
    <row r="45" spans="1:3" ht="15.75" customHeight="1" x14ac:dyDescent="0.2">
      <c r="A45" s="18" t="s">
        <v>330</v>
      </c>
      <c r="B45" s="19">
        <v>0</v>
      </c>
      <c r="C45" s="21"/>
    </row>
    <row r="46" spans="1:3" ht="15.75" customHeight="1" x14ac:dyDescent="0.2">
      <c r="A46" s="18" t="s">
        <v>193</v>
      </c>
      <c r="B46" s="19">
        <v>0</v>
      </c>
      <c r="C46" s="21"/>
    </row>
    <row r="47" spans="1:3" ht="15.75" customHeight="1" x14ac:dyDescent="0.2">
      <c r="A47" s="18" t="s">
        <v>331</v>
      </c>
      <c r="B47" s="19">
        <v>0</v>
      </c>
      <c r="C47" s="21"/>
    </row>
    <row r="48" spans="1:3" ht="21.75" customHeight="1" x14ac:dyDescent="0.2">
      <c r="A48" s="27" t="s">
        <v>332</v>
      </c>
      <c r="B48" s="28">
        <f>SUM(B40:B47)</f>
        <v>0</v>
      </c>
    </row>
    <row r="50" spans="1:2" ht="25.5" customHeight="1" x14ac:dyDescent="0.2">
      <c r="A50" s="44" t="s">
        <v>333</v>
      </c>
      <c r="B50" s="45">
        <f>B37-B48</f>
        <v>0</v>
      </c>
    </row>
  </sheetData>
  <mergeCells count="8">
    <mergeCell ref="A22:B22"/>
    <mergeCell ref="A29:B29"/>
    <mergeCell ref="A39:B39"/>
    <mergeCell ref="A1:C1"/>
    <mergeCell ref="A2:C2"/>
    <mergeCell ref="A3:C3"/>
    <mergeCell ref="A5:B5"/>
    <mergeCell ref="A13:B13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showGridLines="0" zoomScaleNormal="100" workbookViewId="0">
      <pane ySplit="4" topLeftCell="A5" activePane="bottomLeft" state="frozen"/>
      <selection pane="bottomLeft" sqref="A1:D1"/>
    </sheetView>
  </sheetViews>
  <sheetFormatPr baseColWidth="10" defaultColWidth="8.6640625" defaultRowHeight="15" x14ac:dyDescent="0.2"/>
  <cols>
    <col min="1" max="1" width="34" customWidth="1"/>
    <col min="2" max="3" width="18" customWidth="1"/>
    <col min="4" max="4" width="22" customWidth="1"/>
  </cols>
  <sheetData>
    <row r="1" spans="1:4" ht="31.5" customHeight="1" x14ac:dyDescent="0.2">
      <c r="A1" s="8" t="s">
        <v>334</v>
      </c>
      <c r="B1" s="8"/>
      <c r="C1" s="8"/>
      <c r="D1" s="8"/>
    </row>
    <row r="2" spans="1:4" ht="18" customHeight="1" x14ac:dyDescent="0.2">
      <c r="A2" s="7" t="s">
        <v>335</v>
      </c>
      <c r="B2" s="7"/>
      <c r="C2" s="7"/>
      <c r="D2" s="7"/>
    </row>
    <row r="3" spans="1:4" ht="15.75" customHeight="1" x14ac:dyDescent="0.2">
      <c r="A3" s="6" t="s">
        <v>0</v>
      </c>
      <c r="B3" s="6"/>
      <c r="C3" s="6"/>
      <c r="D3" s="6"/>
    </row>
    <row r="4" spans="1:4" ht="6" customHeight="1" x14ac:dyDescent="0.2"/>
    <row r="5" spans="1:4" ht="15" customHeight="1" x14ac:dyDescent="0.2">
      <c r="A5" s="5" t="s">
        <v>336</v>
      </c>
      <c r="B5" s="5"/>
      <c r="C5" s="5"/>
      <c r="D5" s="5"/>
    </row>
    <row r="6" spans="1:4" ht="15.75" customHeight="1" x14ac:dyDescent="0.2">
      <c r="A6" s="3" t="s">
        <v>337</v>
      </c>
      <c r="B6" s="3"/>
      <c r="C6" s="3"/>
      <c r="D6" s="3"/>
    </row>
    <row r="7" spans="1:4" ht="16.5" customHeight="1" x14ac:dyDescent="0.2">
      <c r="A7" s="18" t="s">
        <v>338</v>
      </c>
      <c r="B7" s="36"/>
      <c r="D7" s="21" t="s">
        <v>339</v>
      </c>
    </row>
    <row r="8" spans="1:4" ht="16.5" customHeight="1" x14ac:dyDescent="0.2">
      <c r="A8" s="18" t="s">
        <v>340</v>
      </c>
      <c r="B8" s="46">
        <v>0</v>
      </c>
      <c r="D8" s="21" t="s">
        <v>341</v>
      </c>
    </row>
    <row r="9" spans="1:4" ht="16.5" customHeight="1" x14ac:dyDescent="0.2">
      <c r="A9" s="18" t="s">
        <v>342</v>
      </c>
      <c r="B9" s="19">
        <v>0</v>
      </c>
      <c r="D9" s="21" t="s">
        <v>343</v>
      </c>
    </row>
    <row r="10" spans="1:4" ht="16.5" customHeight="1" x14ac:dyDescent="0.2">
      <c r="A10" s="18" t="s">
        <v>344</v>
      </c>
      <c r="B10" s="47">
        <f>B8*0.025</f>
        <v>0</v>
      </c>
      <c r="D10" s="21">
        <f>B8*0.025</f>
        <v>0</v>
      </c>
    </row>
    <row r="11" spans="1:4" ht="16.5" customHeight="1" x14ac:dyDescent="0.2">
      <c r="A11" s="18" t="s">
        <v>345</v>
      </c>
      <c r="B11" s="20">
        <f>B9*B10</f>
        <v>0</v>
      </c>
      <c r="D11" s="48">
        <f>B9*B10</f>
        <v>0</v>
      </c>
    </row>
    <row r="12" spans="1:4" ht="16.5" customHeight="1" x14ac:dyDescent="0.2">
      <c r="A12" s="18" t="s">
        <v>346</v>
      </c>
      <c r="B12" s="20">
        <f>B11*12</f>
        <v>0</v>
      </c>
      <c r="D12" s="48">
        <f>B11*12</f>
        <v>0</v>
      </c>
    </row>
    <row r="13" spans="1:4" ht="16.5" customHeight="1" x14ac:dyDescent="0.2">
      <c r="A13" s="18" t="s">
        <v>347</v>
      </c>
      <c r="B13" s="36"/>
      <c r="D13" s="21" t="s">
        <v>348</v>
      </c>
    </row>
    <row r="14" spans="1:4" ht="16.5" customHeight="1" x14ac:dyDescent="0.2">
      <c r="A14" s="18" t="s">
        <v>349</v>
      </c>
      <c r="B14" s="19">
        <v>0</v>
      </c>
      <c r="D14" s="21" t="s">
        <v>350</v>
      </c>
    </row>
    <row r="15" spans="1:4" ht="16.5" customHeight="1" x14ac:dyDescent="0.2">
      <c r="A15" s="18" t="s">
        <v>351</v>
      </c>
      <c r="B15" s="20">
        <f>B11-B14</f>
        <v>0</v>
      </c>
      <c r="D15" s="48">
        <f>B11-B14</f>
        <v>0</v>
      </c>
    </row>
    <row r="16" spans="1:4" ht="7.5" customHeight="1" x14ac:dyDescent="0.2"/>
    <row r="17" spans="1:4" ht="15" customHeight="1" x14ac:dyDescent="0.2">
      <c r="A17" s="5" t="s">
        <v>352</v>
      </c>
      <c r="B17" s="5"/>
      <c r="C17" s="5"/>
      <c r="D17" s="5"/>
    </row>
    <row r="18" spans="1:4" ht="15.75" customHeight="1" x14ac:dyDescent="0.2">
      <c r="A18" s="3" t="s">
        <v>353</v>
      </c>
      <c r="B18" s="3"/>
      <c r="C18" s="3"/>
      <c r="D18" s="3"/>
    </row>
    <row r="19" spans="1:4" ht="16.5" customHeight="1" x14ac:dyDescent="0.2">
      <c r="A19" s="18" t="s">
        <v>354</v>
      </c>
      <c r="B19" s="19">
        <v>0</v>
      </c>
      <c r="D19" s="21" t="s">
        <v>355</v>
      </c>
    </row>
    <row r="20" spans="1:4" ht="16.5" customHeight="1" x14ac:dyDescent="0.2">
      <c r="A20" s="18" t="s">
        <v>210</v>
      </c>
      <c r="B20" s="19">
        <v>0</v>
      </c>
      <c r="D20" s="21" t="s">
        <v>356</v>
      </c>
    </row>
    <row r="21" spans="1:4" ht="16.5" customHeight="1" x14ac:dyDescent="0.2">
      <c r="A21" s="18" t="s">
        <v>357</v>
      </c>
      <c r="B21" s="19">
        <v>0</v>
      </c>
      <c r="D21" s="21" t="s">
        <v>358</v>
      </c>
    </row>
    <row r="22" spans="1:4" ht="16.5" customHeight="1" x14ac:dyDescent="0.2">
      <c r="A22" s="18" t="s">
        <v>359</v>
      </c>
      <c r="B22" s="49">
        <v>0</v>
      </c>
      <c r="D22" s="21" t="s">
        <v>360</v>
      </c>
    </row>
    <row r="23" spans="1:4" ht="16.5" customHeight="1" x14ac:dyDescent="0.2">
      <c r="A23" s="18" t="s">
        <v>361</v>
      </c>
      <c r="B23" s="50">
        <v>0</v>
      </c>
      <c r="D23" s="21"/>
    </row>
    <row r="24" spans="1:4" ht="16.5" customHeight="1" x14ac:dyDescent="0.2">
      <c r="A24" s="18" t="s">
        <v>362</v>
      </c>
      <c r="B24" s="51">
        <f ca="1">IFERROR(FV(B23/12,B24*12,-(B20+B21),-B19),0)</f>
        <v>0</v>
      </c>
      <c r="D24" s="21" t="s">
        <v>363</v>
      </c>
    </row>
    <row r="25" spans="1:4" ht="16.5" customHeight="1" x14ac:dyDescent="0.2">
      <c r="A25" s="18" t="s">
        <v>364</v>
      </c>
      <c r="B25" s="51">
        <f ca="1">IFERROR(B24*0.04/12,0)</f>
        <v>0</v>
      </c>
      <c r="D25" s="21" t="s">
        <v>365</v>
      </c>
    </row>
    <row r="26" spans="1:4" ht="7.5" customHeight="1" x14ac:dyDescent="0.2"/>
    <row r="27" spans="1:4" ht="15" customHeight="1" x14ac:dyDescent="0.2">
      <c r="A27" s="5" t="s">
        <v>366</v>
      </c>
      <c r="B27" s="5"/>
      <c r="C27" s="5"/>
      <c r="D27" s="5"/>
    </row>
    <row r="28" spans="1:4" ht="15.75" customHeight="1" x14ac:dyDescent="0.2">
      <c r="A28" s="3" t="s">
        <v>367</v>
      </c>
      <c r="B28" s="3"/>
      <c r="C28" s="3"/>
      <c r="D28" s="3"/>
    </row>
    <row r="29" spans="1:4" ht="16.5" customHeight="1" x14ac:dyDescent="0.2">
      <c r="A29" s="18" t="s">
        <v>368</v>
      </c>
      <c r="B29" s="19">
        <v>0</v>
      </c>
      <c r="D29" s="21" t="s">
        <v>369</v>
      </c>
    </row>
    <row r="30" spans="1:4" ht="16.5" customHeight="1" x14ac:dyDescent="0.2">
      <c r="A30" s="18" t="s">
        <v>370</v>
      </c>
      <c r="B30" s="20">
        <f>B29*12</f>
        <v>0</v>
      </c>
      <c r="D30" s="48">
        <f>B29*12</f>
        <v>0</v>
      </c>
    </row>
    <row r="31" spans="1:4" ht="16.5" customHeight="1" x14ac:dyDescent="0.2">
      <c r="A31" s="18" t="s">
        <v>371</v>
      </c>
      <c r="B31" s="20">
        <f>B30*25</f>
        <v>0</v>
      </c>
      <c r="D31" s="21" t="s">
        <v>372</v>
      </c>
    </row>
    <row r="32" spans="1:4" ht="16.5" customHeight="1" x14ac:dyDescent="0.2">
      <c r="A32" s="18" t="s">
        <v>373</v>
      </c>
      <c r="B32" s="19">
        <v>0</v>
      </c>
      <c r="D32" s="21" t="s">
        <v>374</v>
      </c>
    </row>
    <row r="33" spans="1:4" ht="16.5" customHeight="1" x14ac:dyDescent="0.2">
      <c r="A33" s="18" t="s">
        <v>375</v>
      </c>
      <c r="B33" s="19">
        <v>0</v>
      </c>
      <c r="D33" s="21" t="s">
        <v>376</v>
      </c>
    </row>
    <row r="34" spans="1:4" ht="16.5" customHeight="1" x14ac:dyDescent="0.2">
      <c r="A34" s="18" t="s">
        <v>359</v>
      </c>
      <c r="B34" s="49">
        <v>0</v>
      </c>
      <c r="D34" s="21" t="s">
        <v>377</v>
      </c>
    </row>
    <row r="35" spans="1:4" ht="16.5" customHeight="1" x14ac:dyDescent="0.2">
      <c r="A35" s="18" t="s">
        <v>378</v>
      </c>
      <c r="B35" s="52" t="str">
        <f>IFERROR(NPER(B34/12,-B33,B32-B31)/12,"—")</f>
        <v>—</v>
      </c>
      <c r="D35" s="21" t="str">
        <f>IFERROR(NPER(B34/12,-B33,B32-B31)/12,"—")</f>
        <v>—</v>
      </c>
    </row>
    <row r="36" spans="1:4" ht="21.75" customHeight="1" x14ac:dyDescent="0.2">
      <c r="A36" s="41" t="s">
        <v>379</v>
      </c>
      <c r="B36" s="39">
        <f>IFERROR(B15+B26,0)</f>
        <v>0</v>
      </c>
    </row>
  </sheetData>
  <mergeCells count="9">
    <mergeCell ref="A17:D17"/>
    <mergeCell ref="A18:D18"/>
    <mergeCell ref="A27:D27"/>
    <mergeCell ref="A28:D28"/>
    <mergeCell ref="A1:D1"/>
    <mergeCell ref="A2:D2"/>
    <mergeCell ref="A3:D3"/>
    <mergeCell ref="A5:D5"/>
    <mergeCell ref="A6:D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🏠 Dashboard</vt:lpstr>
      <vt:lpstr>💰 Income</vt:lpstr>
      <vt:lpstr>📋 Budget</vt:lpstr>
      <vt:lpstr>💳 Debt</vt:lpstr>
      <vt:lpstr>🏦 Savings</vt:lpstr>
      <vt:lpstr>🚛 PCS-Transition</vt:lpstr>
      <vt:lpstr>📈 Net Worth</vt:lpstr>
      <vt:lpstr>🎖️ Retirement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Next Mission Supply</dc:creator>
  <cp:keywords/>
  <dc:description/>
  <cp:lastModifiedBy>Alexander J Hamilton</cp:lastModifiedBy>
  <cp:revision>0</cp:revision>
  <dcterms:created xsi:type="dcterms:W3CDTF">2026-06-15T23:16:21Z</dcterms:created>
  <dcterms:modified xsi:type="dcterms:W3CDTF">2026-06-15T23:25:03Z</dcterms:modified>
  <cp:category/>
  <dc:language>en-US</dc:language>
</cp:coreProperties>
</file>